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8.xml" ContentType="application/vnd.openxmlformats-officedocument.drawing+xml"/>
  <Override PartName="/xl/tables/table5.xml" ContentType="application/vnd.openxmlformats-officedocument.spreadsheetml.table+xml"/>
  <Override PartName="/xl/drawings/drawing9.xml" ContentType="application/vnd.openxmlformats-officedocument.drawing+xml"/>
  <Override PartName="/xl/tables/table6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uent\Downloads\"/>
    </mc:Choice>
  </mc:AlternateContent>
  <xr:revisionPtr revIDLastSave="0" documentId="8_{D587729F-ABA0-4822-A4BB-D01EED37A285}" xr6:coauthVersionLast="47" xr6:coauthVersionMax="47" xr10:uidLastSave="{00000000-0000-0000-0000-000000000000}"/>
  <bookViews>
    <workbookView xWindow="-108" yWindow="-108" windowWidth="23256" windowHeight="12456" tabRatio="767" xr2:uid="{D696749A-CA47-498E-85CC-BDDAB2098FFC}"/>
  </bookViews>
  <sheets>
    <sheet name="- AYUDA -" sheetId="18" r:id="rId1"/>
    <sheet name="Dashboard_Clientes" sheetId="15" r:id="rId2"/>
    <sheet name="BD Negocio" sheetId="3" r:id="rId3"/>
    <sheet name="BD Productos" sheetId="2" r:id="rId4"/>
    <sheet name="Registro Ventas" sheetId="1" r:id="rId5"/>
    <sheet name="Tablas_Dinámicas" sheetId="16" r:id="rId6"/>
  </sheets>
  <definedNames>
    <definedName name="_xlnm._FilterDatabase" localSheetId="4" hidden="1">'Registro Ventas'!#REF!</definedName>
    <definedName name="BD_Clientes">Clientes[CLIENTE]</definedName>
    <definedName name="Canal_Preferencia">Tablas_Dinámicas!$Q$10</definedName>
    <definedName name="Cliente_mayor">Tablas_Dinámicas!$T$10</definedName>
    <definedName name="Medios">Medios_de_pago[MEDIOS DE PAGO]</definedName>
    <definedName name="Nombre_Cliente">'BD Negocio'!$C$6:$C$12</definedName>
    <definedName name="Presencial">Sucursales[SUCURSALES (PRESENCIAL)]</definedName>
    <definedName name="Producto">Productos[PRODUCTO]</definedName>
    <definedName name="Producto_mas_comprado">Tablas_Dinámicas!$W$10</definedName>
    <definedName name="SegmentaciónDeDatos_AÑO">#N/A</definedName>
    <definedName name="SegmentaciónDeDatos_MES1">#N/A</definedName>
    <definedName name="Web">Online[ONLINE]</definedName>
  </definedNames>
  <calcPr calcId="191029"/>
  <pivotCaches>
    <pivotCache cacheId="0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D17" i="1"/>
  <c r="F17" i="1"/>
  <c r="I17" i="1"/>
  <c r="J17" i="1"/>
  <c r="J8" i="1"/>
  <c r="J9" i="1"/>
  <c r="J10" i="1"/>
  <c r="J11" i="1"/>
  <c r="J12" i="1"/>
  <c r="J13" i="1"/>
  <c r="J14" i="1"/>
  <c r="J15" i="1"/>
  <c r="J16" i="1"/>
  <c r="J7" i="1"/>
  <c r="I8" i="1"/>
  <c r="I9" i="1"/>
  <c r="I10" i="1"/>
  <c r="I11" i="1"/>
  <c r="I12" i="1"/>
  <c r="I13" i="1"/>
  <c r="I14" i="1"/>
  <c r="I15" i="1"/>
  <c r="I16" i="1"/>
  <c r="I7" i="1"/>
  <c r="F8" i="1"/>
  <c r="F9" i="1"/>
  <c r="F10" i="1"/>
  <c r="F11" i="1"/>
  <c r="F12" i="1"/>
  <c r="F13" i="1"/>
  <c r="F14" i="1"/>
  <c r="F15" i="1"/>
  <c r="F16" i="1"/>
  <c r="F7" i="1"/>
  <c r="D8" i="1"/>
  <c r="D9" i="1"/>
  <c r="D10" i="1"/>
  <c r="D11" i="1"/>
  <c r="D12" i="1"/>
  <c r="D13" i="1"/>
  <c r="D14" i="1"/>
  <c r="D15" i="1"/>
  <c r="D16" i="1"/>
  <c r="D7" i="1"/>
  <c r="C8" i="1"/>
  <c r="C9" i="1"/>
  <c r="C10" i="1"/>
  <c r="C11" i="1"/>
  <c r="C12" i="1"/>
  <c r="C13" i="1"/>
  <c r="C14" i="1"/>
  <c r="C15" i="1"/>
  <c r="C16" i="1"/>
  <c r="C7" i="1"/>
  <c r="K8" i="1" l="1"/>
  <c r="K17" i="1"/>
  <c r="K10" i="1"/>
  <c r="K7" i="1"/>
  <c r="K14" i="1"/>
  <c r="K9" i="1"/>
  <c r="K12" i="1"/>
  <c r="K16" i="1"/>
  <c r="K15" i="1"/>
  <c r="K13" i="1"/>
  <c r="K11" i="1"/>
</calcChain>
</file>

<file path=xl/sharedStrings.xml><?xml version="1.0" encoding="utf-8"?>
<sst xmlns="http://schemas.openxmlformats.org/spreadsheetml/2006/main" count="168" uniqueCount="67">
  <si>
    <t>Débito</t>
  </si>
  <si>
    <t>Instagram</t>
  </si>
  <si>
    <t>Facebook</t>
  </si>
  <si>
    <t>Cuotas</t>
  </si>
  <si>
    <t>Total general</t>
  </si>
  <si>
    <t>Cliente 1</t>
  </si>
  <si>
    <t>Empresa</t>
  </si>
  <si>
    <t>Cliente 2</t>
  </si>
  <si>
    <t>Cliente 3</t>
  </si>
  <si>
    <t>Cliente 4</t>
  </si>
  <si>
    <t>Cliente 5</t>
  </si>
  <si>
    <t>Cliente 6</t>
  </si>
  <si>
    <t>Cliente 7</t>
  </si>
  <si>
    <t>Producto 1</t>
  </si>
  <si>
    <t>Producto 2</t>
  </si>
  <si>
    <t>Producto 3</t>
  </si>
  <si>
    <t>Producto 4</t>
  </si>
  <si>
    <t>Producto 5</t>
  </si>
  <si>
    <t>Producto 6</t>
  </si>
  <si>
    <t>Producto 7</t>
  </si>
  <si>
    <t>Producto 8</t>
  </si>
  <si>
    <t>Presencial</t>
  </si>
  <si>
    <t>Tarjeta de crédito</t>
  </si>
  <si>
    <t>Efectivo</t>
  </si>
  <si>
    <t>Transferencia bancaria</t>
  </si>
  <si>
    <t>CLIENTE</t>
  </si>
  <si>
    <t>Ingrese la información de su empresa</t>
  </si>
  <si>
    <t>MEDIOS DE PAGO</t>
  </si>
  <si>
    <t>CATEGORÍA</t>
  </si>
  <si>
    <t>PRODUCTO</t>
  </si>
  <si>
    <t>COSTO</t>
  </si>
  <si>
    <t>PRECIO DE VENTA</t>
  </si>
  <si>
    <t>Ingrese los datos de sus productos</t>
  </si>
  <si>
    <t>FECHA</t>
  </si>
  <si>
    <t>AÑO</t>
  </si>
  <si>
    <t>MES</t>
  </si>
  <si>
    <t>CANTIDAD</t>
  </si>
  <si>
    <t>UTILIDAD</t>
  </si>
  <si>
    <t>CANAL DE VENTA</t>
  </si>
  <si>
    <t>TIPO</t>
  </si>
  <si>
    <t>MEDIO DE PAGO</t>
  </si>
  <si>
    <t>TOTAL</t>
  </si>
  <si>
    <t>Sitio Web</t>
  </si>
  <si>
    <t>Online</t>
  </si>
  <si>
    <t>Tienda 9 de Julio</t>
  </si>
  <si>
    <t>Tienda Corrientes</t>
  </si>
  <si>
    <t>Tienda Santa Fe</t>
  </si>
  <si>
    <t>ONLINE</t>
  </si>
  <si>
    <t>Nro. CUOTAS</t>
  </si>
  <si>
    <t>Etiquetas de fila</t>
  </si>
  <si>
    <t>Suma de CANTIDAD</t>
  </si>
  <si>
    <t>Ranking Clientes-Cantidad</t>
  </si>
  <si>
    <t>Suma de UTILIDAD</t>
  </si>
  <si>
    <t>Ranking Clientes-Utilidad</t>
  </si>
  <si>
    <t>Suma de TOTAL</t>
  </si>
  <si>
    <t>% Categoría Clientes</t>
  </si>
  <si>
    <t>Preferencias modo de pago</t>
  </si>
  <si>
    <t>Cuenta de CLIENTE</t>
  </si>
  <si>
    <t>Plataformas de venta</t>
  </si>
  <si>
    <t>Cliente con Mayor frecuencia</t>
  </si>
  <si>
    <t>Producto mas comrpado</t>
  </si>
  <si>
    <t>Persona</t>
  </si>
  <si>
    <t>Ayuda</t>
  </si>
  <si>
    <t>SUCURSALES (PRESENCIAL)</t>
  </si>
  <si>
    <t>Ingrese los datos de sus ventas</t>
  </si>
  <si>
    <t>Ubíquese sobre una de las tablas dinámicas y luego vaya a &gt;DATOS&gt;ACTUALIZAR TODO</t>
  </si>
  <si>
    <t>DASHBOARD DE VENTAS A CLIENTES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</si>
</sst>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&quot;$&quot;\ * #,##0.00_-;\-&quot;$&quot;\ * #,##0.00_-;_-&quot;$&quot;\ * &quot;-&quot;??_-;_-@_-"/>
    <numFmt numFmtId="165" formatCode="&quot;$&quot;\ #,##0.00"/>
  </numFmts>
  <fonts count="25" x14ac:knownFonts="1">
    <font>
      <sz val="11"/>
      <color theme="1"/>
      <name val="Tw Cen MT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Tw Cen MT"/>
      <family val="2"/>
      <scheme val="minor"/>
    </font>
    <font>
      <sz val="8"/>
      <name val="Tw Cen MT"/>
      <family val="2"/>
      <scheme val="minor"/>
    </font>
    <font>
      <sz val="11"/>
      <color theme="1"/>
      <name val="Arial"/>
      <family val="2"/>
    </font>
    <font>
      <b/>
      <sz val="24"/>
      <color theme="0"/>
      <name val="Roboto Light"/>
    </font>
    <font>
      <sz val="11"/>
      <color theme="1"/>
      <name val="Roboto"/>
    </font>
    <font>
      <b/>
      <sz val="24"/>
      <color theme="0"/>
      <name val="Roboto"/>
    </font>
    <font>
      <b/>
      <sz val="11"/>
      <color theme="5"/>
      <name val="Calibri"/>
      <family val="2"/>
    </font>
    <font>
      <sz val="11"/>
      <color theme="5"/>
      <name val="Calibri"/>
      <family val="2"/>
    </font>
    <font>
      <sz val="16"/>
      <color theme="1"/>
      <name val="Calibri"/>
      <family val="2"/>
    </font>
    <font>
      <sz val="12"/>
      <color theme="1"/>
      <name val="Tw Cen MT"/>
      <family val="2"/>
      <scheme val="minor"/>
    </font>
    <font>
      <b/>
      <sz val="22"/>
      <color theme="1" tint="0.249977111117893"/>
      <name val="Tw Cen MT"/>
      <family val="2"/>
      <scheme val="minor"/>
    </font>
    <font>
      <u/>
      <sz val="12"/>
      <color theme="10"/>
      <name val="Tw Cen MT"/>
      <family val="2"/>
      <scheme val="minor"/>
    </font>
    <font>
      <b/>
      <sz val="22"/>
      <color theme="1" tint="0.249977111117893"/>
      <name val="Calibri"/>
      <family val="2"/>
    </font>
    <font>
      <sz val="11"/>
      <color theme="0"/>
      <name val="Tw Cen MT"/>
      <family val="2"/>
      <scheme val="minor"/>
    </font>
    <font>
      <sz val="11"/>
      <color rgb="FF0B75F3"/>
      <name val="Tw Cen MT"/>
      <family val="2"/>
      <scheme val="minor"/>
    </font>
    <font>
      <b/>
      <sz val="14"/>
      <color rgb="FF0B75F3"/>
      <name val="Calibri"/>
      <family val="2"/>
    </font>
    <font>
      <sz val="12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sz val="11"/>
      <name val="Roboto"/>
    </font>
    <font>
      <sz val="11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5807E"/>
        <bgColor indexed="64"/>
      </patternFill>
    </fill>
    <fill>
      <patternFill patternType="solid">
        <fgColor rgb="FF0B75F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/>
    <xf numFmtId="0" fontId="14" fillId="0" borderId="0" applyNumberFormat="0" applyFill="0" applyBorder="0" applyAlignment="0" applyProtection="0"/>
  </cellStyleXfs>
  <cellXfs count="55">
    <xf numFmtId="0" fontId="0" fillId="0" borderId="0" xfId="0"/>
    <xf numFmtId="14" fontId="0" fillId="0" borderId="0" xfId="0" applyNumberFormat="1"/>
    <xf numFmtId="9" fontId="0" fillId="0" borderId="0" xfId="1" applyFont="1"/>
    <xf numFmtId="0" fontId="0" fillId="0" borderId="0" xfId="0" applyAlignment="1">
      <alignment vertical="center"/>
    </xf>
    <xf numFmtId="0" fontId="5" fillId="0" borderId="0" xfId="0" applyFont="1"/>
    <xf numFmtId="0" fontId="7" fillId="0" borderId="0" xfId="0" applyFont="1"/>
    <xf numFmtId="0" fontId="7" fillId="2" borderId="0" xfId="0" applyFont="1" applyFill="1"/>
    <xf numFmtId="0" fontId="7" fillId="0" borderId="0" xfId="0" applyFont="1" applyAlignment="1">
      <alignment vertical="center"/>
    </xf>
    <xf numFmtId="0" fontId="10" fillId="0" borderId="0" xfId="0" applyFont="1"/>
    <xf numFmtId="9" fontId="9" fillId="0" borderId="0" xfId="0" applyNumberFormat="1" applyFont="1" applyAlignment="1">
      <alignment horizontal="center"/>
    </xf>
    <xf numFmtId="0" fontId="2" fillId="0" borderId="0" xfId="0" applyFont="1"/>
    <xf numFmtId="0" fontId="11" fillId="0" borderId="0" xfId="0" applyFont="1"/>
    <xf numFmtId="0" fontId="12" fillId="0" borderId="0" xfId="3"/>
    <xf numFmtId="0" fontId="13" fillId="0" borderId="0" xfId="3" applyFont="1" applyAlignment="1">
      <alignment vertical="top"/>
    </xf>
    <xf numFmtId="0" fontId="15" fillId="0" borderId="0" xfId="3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NumberFormat="1" applyFont="1"/>
    <xf numFmtId="165" fontId="1" fillId="0" borderId="0" xfId="0" applyNumberFormat="1" applyFont="1"/>
    <xf numFmtId="10" fontId="1" fillId="0" borderId="0" xfId="0" applyNumberFormat="1" applyFont="1"/>
    <xf numFmtId="0" fontId="1" fillId="0" borderId="0" xfId="0" applyFont="1" applyAlignment="1">
      <alignment horizontal="left" indent="1"/>
    </xf>
    <xf numFmtId="2" fontId="1" fillId="0" borderId="0" xfId="0" applyNumberFormat="1" applyFont="1"/>
    <xf numFmtId="0" fontId="6" fillId="3" borderId="0" xfId="0" applyFont="1" applyFill="1" applyAlignment="1">
      <alignment vertical="center"/>
    </xf>
    <xf numFmtId="0" fontId="5" fillId="3" borderId="0" xfId="0" applyFont="1" applyFill="1"/>
    <xf numFmtId="0" fontId="2" fillId="3" borderId="0" xfId="0" applyFont="1" applyFill="1"/>
    <xf numFmtId="0" fontId="8" fillId="3" borderId="0" xfId="0" applyFont="1" applyFill="1" applyAlignment="1">
      <alignment vertical="center"/>
    </xf>
    <xf numFmtId="0" fontId="7" fillId="3" borderId="0" xfId="0" applyFont="1" applyFill="1"/>
    <xf numFmtId="0" fontId="16" fillId="3" borderId="0" xfId="0" applyFont="1" applyFill="1"/>
    <xf numFmtId="0" fontId="17" fillId="0" borderId="0" xfId="0" applyFont="1"/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top"/>
    </xf>
    <xf numFmtId="14" fontId="11" fillId="4" borderId="2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64" fontId="11" fillId="4" borderId="1" xfId="2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14" fontId="11" fillId="4" borderId="5" xfId="0" applyNumberFormat="1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/>
    </xf>
    <xf numFmtId="164" fontId="11" fillId="4" borderId="6" xfId="2" applyFont="1" applyFill="1" applyBorder="1" applyAlignment="1">
      <alignment horizontal="center" vertical="center"/>
    </xf>
    <xf numFmtId="0" fontId="21" fillId="0" borderId="0" xfId="0" applyFont="1" applyAlignment="1">
      <alignment vertical="top"/>
    </xf>
    <xf numFmtId="0" fontId="22" fillId="0" borderId="0" xfId="0" applyFont="1"/>
    <xf numFmtId="0" fontId="23" fillId="0" borderId="0" xfId="0" applyFont="1"/>
    <xf numFmtId="0" fontId="24" fillId="3" borderId="0" xfId="0" applyFont="1" applyFill="1"/>
    <xf numFmtId="0" fontId="24" fillId="3" borderId="0" xfId="0" applyFont="1" applyFill="1" applyAlignment="1">
      <alignment horizontal="left"/>
    </xf>
    <xf numFmtId="0" fontId="24" fillId="3" borderId="0" xfId="0" applyNumberFormat="1" applyFont="1" applyFill="1"/>
    <xf numFmtId="165" fontId="24" fillId="3" borderId="0" xfId="0" applyNumberFormat="1" applyFont="1" applyFill="1"/>
    <xf numFmtId="10" fontId="24" fillId="3" borderId="0" xfId="0" applyNumberFormat="1" applyFont="1" applyFill="1"/>
    <xf numFmtId="2" fontId="24" fillId="3" borderId="0" xfId="0" applyNumberFormat="1" applyFont="1" applyFill="1"/>
    <xf numFmtId="0" fontId="12" fillId="3" borderId="0" xfId="3" applyFill="1"/>
    <xf numFmtId="0" fontId="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9" fillId="4" borderId="0" xfId="0" applyFont="1" applyFill="1" applyBorder="1"/>
    <xf numFmtId="165" fontId="19" fillId="4" borderId="0" xfId="0" applyNumberFormat="1" applyFont="1" applyFill="1" applyBorder="1" applyAlignment="1">
      <alignment horizontal="center"/>
    </xf>
  </cellXfs>
  <cellStyles count="5">
    <cellStyle name="Hipervínculo 2" xfId="4" xr:uid="{38DD5246-0FCF-486A-AF3A-01A7FD8D5662}"/>
    <cellStyle name="Moneda" xfId="2" builtinId="4"/>
    <cellStyle name="Normal" xfId="0" builtinId="0"/>
    <cellStyle name="Normal 2" xfId="3" xr:uid="{E112512F-171F-41D8-8136-E3B188947B93}"/>
    <cellStyle name="Porcentaje" xfId="1" builtinId="5"/>
  </cellStyles>
  <dxfs count="141">
    <dxf>
      <font>
        <color theme="0"/>
      </font>
    </dxf>
    <dxf>
      <font>
        <color theme="0"/>
      </font>
    </dxf>
    <dxf>
      <fill>
        <patternFill patternType="solid">
          <bgColor rgb="FF0B75F3"/>
        </patternFill>
      </fill>
    </dxf>
    <dxf>
      <fill>
        <patternFill patternType="solid">
          <bgColor rgb="FF0B75F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B75F3"/>
        </patternFill>
      </fill>
    </dxf>
    <dxf>
      <fill>
        <patternFill patternType="solid">
          <bgColor rgb="FF0B75F3"/>
        </patternFill>
      </fill>
    </dxf>
    <dxf>
      <font>
        <name val="Calibri"/>
        <family val="2"/>
      </font>
    </dxf>
    <dxf>
      <font>
        <name val="Calibri"/>
        <family val="2"/>
      </font>
    </dxf>
    <dxf>
      <font>
        <name val="Calibri"/>
        <family val="2"/>
      </font>
    </dxf>
    <dxf>
      <font>
        <name val="Calibri"/>
        <family val="2"/>
      </font>
    </dxf>
    <dxf>
      <font>
        <name val="Calibri"/>
        <family val="2"/>
      </font>
    </dxf>
    <dxf>
      <font>
        <name val="Calibri"/>
        <family val="2"/>
      </font>
    </dxf>
    <dxf>
      <font>
        <color theme="0"/>
      </font>
    </dxf>
    <dxf>
      <fill>
        <patternFill patternType="solid">
          <bgColor rgb="FF0B75F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B75F3"/>
        </patternFill>
      </fill>
    </dxf>
    <dxf>
      <fill>
        <patternFill patternType="solid">
          <bgColor rgb="FF0B75F3"/>
        </patternFill>
      </fill>
    </dxf>
    <dxf>
      <numFmt numFmtId="14" formatCode="0.00%"/>
    </dxf>
    <dxf>
      <numFmt numFmtId="165" formatCode="&quot;$&quot;\ #,##0.00"/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color theme="0"/>
      </font>
    </dxf>
    <dxf>
      <fill>
        <patternFill patternType="solid">
          <bgColor rgb="FF0B75F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B75F3"/>
        </patternFill>
      </fill>
    </dxf>
    <dxf>
      <fill>
        <patternFill patternType="solid">
          <bgColor rgb="FF0B75F3"/>
        </patternFill>
      </fill>
    </dxf>
    <dxf>
      <numFmt numFmtId="14" formatCode="0.00%"/>
    </dxf>
    <dxf>
      <numFmt numFmtId="165" formatCode="&quot;$&quot;\ #,##0.00"/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color theme="0"/>
      </font>
    </dxf>
    <dxf>
      <fill>
        <patternFill patternType="solid">
          <bgColor rgb="FF0B75F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B75F3"/>
        </patternFill>
      </fill>
    </dxf>
    <dxf>
      <fill>
        <patternFill patternType="solid">
          <bgColor rgb="FF0B75F3"/>
        </patternFill>
      </fill>
    </dxf>
    <dxf>
      <numFmt numFmtId="14" formatCode="0.00%"/>
    </dxf>
    <dxf>
      <numFmt numFmtId="165" formatCode="&quot;$&quot;\ #,##0.00"/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color theme="0"/>
      </font>
    </dxf>
    <dxf>
      <font>
        <color theme="0"/>
      </font>
    </dxf>
    <dxf>
      <fill>
        <patternFill patternType="solid">
          <bgColor rgb="FF0B75F3"/>
        </patternFill>
      </fill>
    </dxf>
    <dxf>
      <fill>
        <patternFill patternType="solid">
          <bgColor rgb="FF0B75F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B75F3"/>
        </patternFill>
      </fill>
    </dxf>
    <dxf>
      <fill>
        <patternFill patternType="solid">
          <bgColor rgb="FF0B75F3"/>
        </patternFill>
      </fill>
    </dxf>
    <dxf>
      <numFmt numFmtId="2" formatCode="0.00"/>
    </dxf>
    <dxf>
      <numFmt numFmtId="165" formatCode="&quot;$&quot;\ #,##0.00"/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color theme="0"/>
      </font>
    </dxf>
    <dxf>
      <fill>
        <patternFill patternType="solid">
          <bgColor rgb="FF0B75F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B75F3"/>
        </patternFill>
      </fill>
    </dxf>
    <dxf>
      <fill>
        <patternFill patternType="solid">
          <bgColor rgb="FF0B75F3"/>
        </patternFill>
      </fill>
    </dxf>
    <dxf>
      <numFmt numFmtId="2" formatCode="0.00"/>
    </dxf>
    <dxf>
      <numFmt numFmtId="165" formatCode="&quot;$&quot;\ #,##0.00"/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color theme="0"/>
      </font>
    </dxf>
    <dxf>
      <fill>
        <patternFill patternType="solid">
          <bgColor rgb="FF0B75F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B75F3"/>
        </patternFill>
      </fill>
    </dxf>
    <dxf>
      <fill>
        <patternFill patternType="solid">
          <bgColor rgb="FF0B75F3"/>
        </patternFill>
      </fill>
    </dxf>
    <dxf>
      <numFmt numFmtId="14" formatCode="0.00%"/>
    </dxf>
    <dxf>
      <numFmt numFmtId="165" formatCode="&quot;$&quot;\ #,##0.00"/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color theme="0"/>
      </font>
    </dxf>
    <dxf>
      <fill>
        <patternFill patternType="solid">
          <bgColor rgb="FF0B75F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B75F3"/>
        </patternFill>
      </fill>
    </dxf>
    <dxf>
      <fill>
        <patternFill patternType="solid">
          <bgColor rgb="FF0B75F3"/>
        </patternFill>
      </fill>
    </dxf>
    <dxf>
      <numFmt numFmtId="165" formatCode="&quot;$&quot;\ #,##0.00"/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>
          <fgColor indexed="64"/>
          <bgColor theme="0"/>
        </patternFill>
      </fill>
      <border diagonalUp="0" diagonalDown="0" outline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 outline="0">
        <top style="thin">
          <color theme="0" tint="-0.24994659260841701"/>
        </top>
      </border>
    </dxf>
    <dxf>
      <border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>
          <fgColor indexed="64"/>
          <bgColor theme="0"/>
        </patternFill>
      </fill>
    </dxf>
    <dxf>
      <border outline="0"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none"/>
      </font>
      <fill>
        <patternFill patternType="solid">
          <fgColor indexed="64"/>
          <bgColor rgb="FF0B75F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5" formatCode="&quot;$&quot;\ 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5" formatCode="&quot;$&quot;\ 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B75F3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B75F3"/>
        <name val="Tw Cen MT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B75F3"/>
        <name val="Tw Cen MT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B75F3"/>
        <name val="Tw Cen MT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B75F3"/>
        <name val="Tw Cen MT"/>
        <family val="2"/>
        <scheme val="minor"/>
      </font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14"/>
        <color theme="1"/>
        <name val="Tw Cen MT"/>
        <family val="2"/>
        <scheme val="minor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sz val="16"/>
        <color theme="1"/>
        <name val="Roboto Light"/>
        <scheme val="none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0B75F3"/>
        </patternFill>
      </fill>
    </dxf>
    <dxf>
      <font>
        <sz val="14"/>
        <name val="Roboto Light"/>
        <scheme val="none"/>
      </font>
    </dxf>
  </dxfs>
  <tableStyles count="5" defaultTableStyle="TableStyleMedium2" defaultPivotStyle="PivotStyleLight16">
    <tableStyle name="Estilo de segmentación de datos 1" pivot="0" table="0" count="1" xr9:uid="{EC7DAD7E-8CDD-4479-A64F-042B0A0F8589}">
      <tableStyleElement type="wholeTable" dxfId="140"/>
    </tableStyle>
    <tableStyle name="Estilo de segmentación de datos 2" pivot="0" table="0" count="1" xr9:uid="{77F73701-87EF-4EE2-B09A-4C1BDFE400FE}"/>
    <tableStyle name="Estilo de tabla 1" pivot="0" count="1" xr9:uid="{BBB4B697-3574-4F5C-884F-53B49BA91749}">
      <tableStyleElement type="wholeTable" dxfId="139"/>
    </tableStyle>
    <tableStyle name="rEPORTE" pivot="0" table="0" count="10" xr9:uid="{4DD17C5D-E9A9-4324-809A-9B0E16631E05}">
      <tableStyleElement type="wholeTable" dxfId="138"/>
      <tableStyleElement type="headerRow" dxfId="137"/>
    </tableStyle>
    <tableStyle name="SlicerStyleLight1 2" pivot="0" table="0" count="10" xr9:uid="{CDA4A86E-DC70-4077-B451-A1D0F1322808}">
      <tableStyleElement type="wholeTable" dxfId="136"/>
      <tableStyleElement type="headerRow" dxfId="135"/>
    </tableStyle>
  </tableStyles>
  <colors>
    <mruColors>
      <color rgb="FF0B75F3"/>
      <color rgb="FF5EA4F8"/>
      <color rgb="FFA3CBFB"/>
      <color rgb="FF4F9BF7"/>
      <color rgb="FFF0F0F0"/>
      <color rgb="FF1DA381"/>
      <color rgb="FF107F8C"/>
      <color rgb="FF15807E"/>
      <color rgb="FF78DAA9"/>
      <color rgb="FF50B88E"/>
    </mruColors>
  </colors>
  <extLst>
    <ext xmlns:x14="http://schemas.microsoft.com/office/spreadsheetml/2009/9/main" uri="{46F421CA-312F-682f-3DD2-61675219B42D}">
      <x14:dxfs count="17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7" tint="-0.249977111117893"/>
          </font>
          <fill>
            <patternFill patternType="solid">
              <fgColor theme="7" tint="0.59999389629810485"/>
              <bgColor theme="7" tint="0.59999389629810485"/>
            </patternFill>
          </fill>
          <border>
            <left style="thin">
              <color theme="7" tint="0.59999389629810485"/>
            </left>
            <right style="thin">
              <color theme="7" tint="0.59999389629810485"/>
            </right>
            <top style="thin">
              <color theme="7" tint="0.59999389629810485"/>
            </top>
            <bottom style="thin">
              <color theme="7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7"/>
              <bgColor theme="7"/>
            </patternFill>
          </fill>
          <border>
            <left style="thin">
              <color theme="7"/>
            </left>
            <right style="thin">
              <color theme="7"/>
            </right>
            <top style="thin">
              <color theme="7"/>
            </top>
            <bottom style="thin">
              <color theme="7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ill>
            <patternFill>
              <bgColor rgb="FF0B75F3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>
          <x14:slicerStyleElements>
            <x14:slicerStyleElement type="selectedItemWithData" dxfId="16"/>
          </x14:slicerStyleElements>
        </x14:slicerStyle>
        <x14:slicerStyle name="rEPORTE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pivotSource>
    <c:name>[Semana 23-Control presupuestal de ventas.xlsx]Tablas_Dinámicas!Clientes_Cantidad</c:name>
    <c:fmtId val="5"/>
  </c:pivotSource>
  <c:chart>
    <c:autoTitleDeleted val="1"/>
    <c:pivotFmts>
      <c:pivotFmt>
        <c:idx val="0"/>
        <c:spPr>
          <a:gradFill>
            <a:gsLst>
              <a:gs pos="0">
                <a:schemeClr val="accent4"/>
              </a:gs>
              <a:gs pos="100000">
                <a:schemeClr val="accent4">
                  <a:lumMod val="84000"/>
                </a:schemeClr>
              </a:gs>
            </a:gsLst>
            <a:lin ang="5400000" scaled="1"/>
          </a:gradFill>
          <a:ln>
            <a:noFill/>
          </a:ln>
          <a:effectLst>
            <a:outerShdw blurRad="76200" dir="18900000" sy="23000" kx="-1200000" algn="bl" rotWithShape="0">
              <a:prstClr val="black">
                <a:alpha val="20000"/>
              </a:prstClr>
            </a:outerShdw>
          </a:effectLst>
        </c:spPr>
        <c:marker>
          <c:spPr>
            <a:gradFill>
              <a:gsLst>
                <a:gs pos="0">
                  <a:schemeClr val="accent4"/>
                </a:gs>
                <a:gs pos="100000">
                  <a:schemeClr val="accent4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>
            <a:gsLst>
              <a:gs pos="0">
                <a:schemeClr val="accent4"/>
              </a:gs>
              <a:gs pos="100000">
                <a:schemeClr val="accent4">
                  <a:lumMod val="84000"/>
                </a:schemeClr>
              </a:gs>
            </a:gsLst>
            <a:lin ang="5400000" scaled="1"/>
          </a:gradFill>
          <a:ln>
            <a:noFill/>
          </a:ln>
          <a:effectLst>
            <a:outerShdw blurRad="76200" dir="18900000" sy="23000" kx="-1200000" algn="bl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B75F3"/>
          </a:solidFill>
          <a:ln>
            <a:noFill/>
          </a:ln>
          <a:effectLst>
            <a:outerShdw blurRad="76200" dir="18900000" sy="23000" kx="-1200000" algn="bl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lt1"/>
                  </a:solidFill>
                  <a:latin typeface="Roboto Light" panose="02000000000000000000" pitchFamily="2" charset="0"/>
                  <a:ea typeface="Roboto Light" panose="02000000000000000000" pitchFamily="2" charset="0"/>
                  <a:cs typeface="+mn-cs"/>
                </a:defRPr>
              </a:pPr>
              <a:endParaRPr lang="es-MX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5507246376811593E-2"/>
          <c:y val="0.20687645687645687"/>
          <c:w val="0.94898550724637676"/>
          <c:h val="0.710081585081584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Tablas_Dinámicas!$C$9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B75F3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Tablas_Dinámicas!$B$10:$B$13</c:f>
              <c:strCache>
                <c:ptCount val="3"/>
                <c:pt idx="0">
                  <c:v>Cliente 7</c:v>
                </c:pt>
                <c:pt idx="1">
                  <c:v>Cliente 3</c:v>
                </c:pt>
                <c:pt idx="2">
                  <c:v>Cliente 2</c:v>
                </c:pt>
              </c:strCache>
            </c:strRef>
          </c:cat>
          <c:val>
            <c:numRef>
              <c:f>Tablas_Dinámicas!$C$10:$C$13</c:f>
              <c:numCache>
                <c:formatCode>General</c:formatCode>
                <c:ptCount val="3"/>
                <c:pt idx="0">
                  <c:v>7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9-4378-93E2-72AD838EEC4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800326463"/>
        <c:axId val="800329823"/>
      </c:barChart>
      <c:catAx>
        <c:axId val="80032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Roboto Light" panose="02000000000000000000" pitchFamily="2" charset="0"/>
                <a:ea typeface="Roboto Light" panose="02000000000000000000" pitchFamily="2" charset="0"/>
                <a:cs typeface="+mn-cs"/>
              </a:defRPr>
            </a:pPr>
            <a:endParaRPr lang="es-MX"/>
          </a:p>
        </c:txPr>
        <c:crossAx val="800329823"/>
        <c:crosses val="autoZero"/>
        <c:auto val="1"/>
        <c:lblAlgn val="ctr"/>
        <c:lblOffset val="100"/>
        <c:noMultiLvlLbl val="0"/>
      </c:catAx>
      <c:valAx>
        <c:axId val="80032982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0032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pivotSource>
    <c:name>[Semana 23-Control presupuestal de ventas.xlsx]Tablas_Dinámicas!Clientes_Utilidad</c:name>
    <c:fmtId val="6"/>
  </c:pivotSource>
  <c:chart>
    <c:autoTitleDeleted val="1"/>
    <c:pivotFmts>
      <c:pivotFmt>
        <c:idx val="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Roboto Light" panose="02000000000000000000" pitchFamily="2" charset="0"/>
                  <a:ea typeface="Roboto Light" panose="02000000000000000000" pitchFamily="2" charset="0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Roboto Light" panose="02000000000000000000" pitchFamily="2" charset="0"/>
                  <a:ea typeface="Roboto Light" panose="02000000000000000000" pitchFamily="2" charset="0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B75F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Roboto Light" panose="02000000000000000000" pitchFamily="2" charset="0"/>
                  <a:ea typeface="Roboto Light" panose="02000000000000000000" pitchFamily="2" charset="0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0997788197823587"/>
          <c:y val="0.12062726176115803"/>
          <c:w val="0.86530301689816858"/>
          <c:h val="0.846200241254523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Tablas_Dinámicas!$F$9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B75F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Tablas_Dinámicas!$E$10:$E$13</c:f>
              <c:strCache>
                <c:ptCount val="3"/>
                <c:pt idx="0">
                  <c:v>Cliente 2</c:v>
                </c:pt>
                <c:pt idx="1">
                  <c:v>Cliente 3</c:v>
                </c:pt>
                <c:pt idx="2">
                  <c:v>Cliente 7</c:v>
                </c:pt>
              </c:strCache>
            </c:strRef>
          </c:cat>
          <c:val>
            <c:numRef>
              <c:f>Tablas_Dinámicas!$F$10:$F$13</c:f>
              <c:numCache>
                <c:formatCode>"$"\ #,##0.00</c:formatCode>
                <c:ptCount val="3"/>
                <c:pt idx="0">
                  <c:v>172.78481012658222</c:v>
                </c:pt>
                <c:pt idx="1">
                  <c:v>177.03797468354423</c:v>
                </c:pt>
                <c:pt idx="2">
                  <c:v>227.01265822784808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57-4440-9AB1-B2C76B1EF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48172303"/>
        <c:axId val="1048169423"/>
      </c:barChart>
      <c:catAx>
        <c:axId val="10481723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+mn-cs"/>
              </a:defRPr>
            </a:pPr>
            <a:endParaRPr lang="es-MX"/>
          </a:p>
        </c:txPr>
        <c:crossAx val="1048169423"/>
        <c:crosses val="autoZero"/>
        <c:auto val="1"/>
        <c:lblAlgn val="ctr"/>
        <c:lblOffset val="100"/>
        <c:noMultiLvlLbl val="0"/>
      </c:catAx>
      <c:valAx>
        <c:axId val="1048169423"/>
        <c:scaling>
          <c:orientation val="minMax"/>
        </c:scaling>
        <c:delete val="1"/>
        <c:axPos val="b"/>
        <c:numFmt formatCode="&quot;$&quot;\ #,##0.00" sourceLinked="1"/>
        <c:majorTickMark val="none"/>
        <c:minorTickMark val="none"/>
        <c:tickLblPos val="nextTo"/>
        <c:crossAx val="104817230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>
          <a:softEdge rad="317500"/>
        </a:effec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pivotSource>
    <c:name>[Semana 23-Control presupuestal de ventas.xlsx]Tablas_Dinámicas!Categoría_Clientes</c:name>
    <c:fmtId val="12"/>
  </c:pivotSource>
  <c:chart>
    <c:autoTitleDeleted val="1"/>
    <c:pivotFmts>
      <c:pivotFmt>
        <c:idx val="0"/>
        <c:spPr>
          <a:solidFill>
            <a:schemeClr val="accent4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bg1"/>
                  </a:solidFill>
                  <a:latin typeface="Roboto Light" panose="02000000000000000000" pitchFamily="2" charset="0"/>
                  <a:ea typeface="Roboto Light" panose="02000000000000000000" pitchFamily="2" charset="0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4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bg1"/>
                  </a:solidFill>
                  <a:latin typeface="Roboto Light" panose="02000000000000000000" pitchFamily="2" charset="0"/>
                  <a:ea typeface="Roboto Light" panose="02000000000000000000" pitchFamily="2" charset="0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4">
              <a:shade val="76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4">
              <a:tint val="77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4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1" i="0" u="none" strike="noStrike" kern="1200" baseline="0">
                  <a:solidFill>
                    <a:schemeClr val="bg1"/>
                  </a:solidFill>
                  <a:latin typeface="Roboto Light" panose="02000000000000000000" pitchFamily="2" charset="0"/>
                  <a:ea typeface="Roboto Light" panose="02000000000000000000" pitchFamily="2" charset="0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5EA4F8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4">
              <a:tint val="77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rgbClr val="0B75F3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2288847331583552"/>
          <c:y val="0.14458283274415068"/>
          <c:w val="0.50611964129483811"/>
          <c:h val="0.66667790291306894"/>
        </c:manualLayout>
      </c:layout>
      <c:pieChart>
        <c:varyColors val="1"/>
        <c:ser>
          <c:idx val="0"/>
          <c:order val="0"/>
          <c:tx>
            <c:strRef>
              <c:f>Tablas_Dinámicas!$I$9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5EA4F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060-4CF5-A5BB-C8313F92BD9E}"/>
              </c:ext>
            </c:extLst>
          </c:dPt>
          <c:dPt>
            <c:idx val="1"/>
            <c:bubble3D val="0"/>
            <c:spPr>
              <a:solidFill>
                <a:srgbClr val="0B75F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060-4CF5-A5BB-C8313F92BD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Tablas_Dinámicas!$H$10:$H$12</c:f>
              <c:strCache>
                <c:ptCount val="2"/>
                <c:pt idx="0">
                  <c:v>Empresa</c:v>
                </c:pt>
                <c:pt idx="1">
                  <c:v>Persona</c:v>
                </c:pt>
              </c:strCache>
            </c:strRef>
          </c:cat>
          <c:val>
            <c:numRef>
              <c:f>Tablas_Dinámicas!$I$10:$I$12</c:f>
              <c:numCache>
                <c:formatCode>0.00%</c:formatCode>
                <c:ptCount val="2"/>
                <c:pt idx="0">
                  <c:v>0.3935483870967742</c:v>
                </c:pt>
                <c:pt idx="1">
                  <c:v>0.6064516129032258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60-4CF5-A5BB-C8313F92BD9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pivotSource>
    <c:name>[Semana 23-Control presupuestal de ventas.xlsx]Tablas_Dinámicas!Modo_pago</c:name>
    <c:fmtId val="19"/>
  </c:pivotSource>
  <c:chart>
    <c:autoTitleDeleted val="1"/>
    <c:pivotFmts>
      <c:pivotFmt>
        <c:idx val="0"/>
        <c:spPr>
          <a:solidFill>
            <a:schemeClr val="accent4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0%;\-0%;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Roboto Light" panose="02000000000000000000" pitchFamily="2" charset="0"/>
                  <a:ea typeface="Roboto Light" panose="02000000000000000000" pitchFamily="2" charset="0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4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0%;\-0%;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Roboto Light" panose="02000000000000000000" pitchFamily="2" charset="0"/>
                  <a:ea typeface="Roboto Light" panose="02000000000000000000" pitchFamily="2" charset="0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4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4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4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rgbClr val="0B75F3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0%;\-0%;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Roboto Light" panose="02000000000000000000" pitchFamily="2" charset="0"/>
                  <a:ea typeface="Roboto Light" panose="02000000000000000000" pitchFamily="2" charset="0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A3CBFB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rgbClr val="4F9BF7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rgbClr val="0B75F3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8.5919807084467725E-2"/>
          <c:y val="0.13498320712946379"/>
          <c:w val="0.57854319249949759"/>
          <c:h val="0.81804914072725143"/>
        </c:manualLayout>
      </c:layout>
      <c:doughnutChart>
        <c:varyColors val="1"/>
        <c:ser>
          <c:idx val="0"/>
          <c:order val="0"/>
          <c:tx>
            <c:strRef>
              <c:f>Tablas_Dinámicas!$L$9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B75F3"/>
            </a:solidFill>
          </c:spPr>
          <c:explosion val="10"/>
          <c:dPt>
            <c:idx val="0"/>
            <c:bubble3D val="0"/>
            <c:spPr>
              <a:solidFill>
                <a:srgbClr val="A3CBF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80-4D3A-A14C-C1A81E89199C}"/>
              </c:ext>
            </c:extLst>
          </c:dPt>
          <c:dPt>
            <c:idx val="1"/>
            <c:bubble3D val="0"/>
            <c:spPr>
              <a:solidFill>
                <a:srgbClr val="0B75F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80-4D3A-A14C-C1A81E89199C}"/>
              </c:ext>
            </c:extLst>
          </c:dPt>
          <c:dPt>
            <c:idx val="2"/>
            <c:bubble3D val="0"/>
            <c:spPr>
              <a:solidFill>
                <a:srgbClr val="0B75F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80-4D3A-A14C-C1A81E89199C}"/>
              </c:ext>
            </c:extLst>
          </c:dPt>
          <c:dLbls>
            <c:numFmt formatCode="0%;\-0%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Tablas_Dinámicas!$K$10:$K$12</c:f>
              <c:strCache>
                <c:ptCount val="2"/>
                <c:pt idx="0">
                  <c:v>Débito</c:v>
                </c:pt>
                <c:pt idx="1">
                  <c:v>Tarjeta de crédito</c:v>
                </c:pt>
              </c:strCache>
            </c:strRef>
          </c:cat>
          <c:val>
            <c:numRef>
              <c:f>Tablas_Dinámicas!$L$10:$L$12</c:f>
              <c:numCache>
                <c:formatCode>0.00%</c:formatCode>
                <c:ptCount val="2"/>
                <c:pt idx="0">
                  <c:v>0.29953917050691242</c:v>
                </c:pt>
                <c:pt idx="1">
                  <c:v>0.70046082949308752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80-4D3A-A14C-C1A81E891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0F0F0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softEdge rad="317500"/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pivotSource>
    <c:name>[Semana 23-Control presupuestal de ventas.xlsx]Tablas_Dinámicas!Plataforma_Venta</c:name>
    <c:fmtId val="1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+mn-cs"/>
              </a:defRPr>
            </a:pPr>
            <a:r>
              <a:rPr lang="en-US" sz="2000"/>
              <a:t>Canales de Venta: % preferencias</a:t>
            </a:r>
          </a:p>
        </c:rich>
      </c:tx>
      <c:layout>
        <c:manualLayout>
          <c:xMode val="edge"/>
          <c:yMode val="edge"/>
          <c:x val="5.2021783409354613E-3"/>
          <c:y val="1.6115615492245661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Roboto Light" panose="02000000000000000000" pitchFamily="2" charset="0"/>
                  <a:ea typeface="Roboto Light" panose="02000000000000000000" pitchFamily="2" charset="0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78DAA9"/>
          </a:solidFill>
          <a:ln>
            <a:noFill/>
          </a:ln>
          <a:effectLst/>
        </c:spPr>
      </c:pivotFmt>
      <c:pivotFmt>
        <c:idx val="6"/>
        <c:spPr>
          <a:solidFill>
            <a:srgbClr val="78DAA9"/>
          </a:solidFill>
          <a:ln>
            <a:noFill/>
          </a:ln>
          <a:effectLst/>
        </c:spPr>
      </c:pivotFmt>
      <c:pivotFmt>
        <c:idx val="7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Roboto Light" panose="02000000000000000000" pitchFamily="2" charset="0"/>
                  <a:ea typeface="Roboto Light" panose="02000000000000000000" pitchFamily="2" charset="0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78DAA9"/>
          </a:solidFill>
          <a:ln>
            <a:noFill/>
          </a:ln>
          <a:effectLst/>
        </c:spPr>
      </c:pivotFmt>
      <c:pivotFmt>
        <c:idx val="9"/>
        <c:spPr>
          <a:solidFill>
            <a:srgbClr val="78DAA9"/>
          </a:solidFill>
          <a:ln>
            <a:noFill/>
          </a:ln>
          <a:effectLst/>
        </c:spPr>
      </c:pivotFmt>
      <c:pivotFmt>
        <c:idx val="1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Roboto Light" panose="02000000000000000000" pitchFamily="2" charset="0"/>
                  <a:ea typeface="Roboto Light" panose="02000000000000000000" pitchFamily="2" charset="0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78DAA9"/>
          </a:solidFill>
          <a:ln>
            <a:noFill/>
          </a:ln>
          <a:effectLst/>
        </c:spPr>
      </c:pivotFmt>
      <c:pivotFmt>
        <c:idx val="12"/>
        <c:spPr>
          <a:solidFill>
            <a:srgbClr val="78DAA9"/>
          </a:solidFill>
          <a:ln>
            <a:noFill/>
          </a:ln>
          <a:effectLst/>
        </c:spPr>
      </c:pivotFmt>
      <c:pivotFmt>
        <c:idx val="1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Roboto Light" panose="02000000000000000000" pitchFamily="2" charset="0"/>
                  <a:ea typeface="Roboto Light" panose="02000000000000000000" pitchFamily="2" charset="0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8DAA9"/>
          </a:solidFill>
          <a:ln>
            <a:noFill/>
          </a:ln>
          <a:effectLst/>
        </c:spPr>
      </c:pivotFmt>
      <c:pivotFmt>
        <c:idx val="15"/>
        <c:spPr>
          <a:solidFill>
            <a:srgbClr val="78DAA9"/>
          </a:solidFill>
          <a:ln>
            <a:noFill/>
          </a:ln>
          <a:effectLst/>
        </c:spPr>
      </c:pivotFmt>
      <c:pivotFmt>
        <c:idx val="16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Roboto Light" panose="02000000000000000000" pitchFamily="2" charset="0"/>
                  <a:ea typeface="Roboto Light" panose="02000000000000000000" pitchFamily="2" charset="0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78DAA9"/>
          </a:solidFill>
          <a:ln>
            <a:noFill/>
          </a:ln>
          <a:effectLst/>
        </c:spPr>
      </c:pivotFmt>
      <c:pivotFmt>
        <c:idx val="18"/>
        <c:spPr>
          <a:solidFill>
            <a:srgbClr val="78DAA9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Roboto Light" panose="02000000000000000000" pitchFamily="2" charset="0"/>
                  <a:ea typeface="Roboto Light" panose="02000000000000000000" pitchFamily="2" charset="0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78DAA9"/>
          </a:solidFill>
          <a:ln>
            <a:noFill/>
          </a:ln>
          <a:effectLst/>
        </c:spPr>
      </c:pivotFmt>
      <c:pivotFmt>
        <c:idx val="21"/>
        <c:spPr>
          <a:solidFill>
            <a:srgbClr val="78DAA9"/>
          </a:solidFill>
          <a:ln>
            <a:noFill/>
          </a:ln>
          <a:effectLst/>
        </c:spPr>
      </c:pivotFmt>
      <c:pivotFmt>
        <c:idx val="22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Roboto Light" panose="02000000000000000000" pitchFamily="2" charset="0"/>
                  <a:ea typeface="Roboto Light" panose="02000000000000000000" pitchFamily="2" charset="0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78DAA9"/>
          </a:solidFill>
          <a:ln>
            <a:noFill/>
          </a:ln>
          <a:effectLst/>
        </c:spPr>
      </c:pivotFmt>
      <c:pivotFmt>
        <c:idx val="24"/>
        <c:spPr>
          <a:solidFill>
            <a:srgbClr val="78DAA9"/>
          </a:solidFill>
          <a:ln>
            <a:noFill/>
          </a:ln>
          <a:effectLst/>
        </c:spPr>
      </c:pivotFmt>
      <c:pivotFmt>
        <c:idx val="25"/>
        <c:spPr>
          <a:solidFill>
            <a:srgbClr val="0B75F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Roboto Light" panose="02000000000000000000" pitchFamily="2" charset="0"/>
                  <a:ea typeface="Roboto Light" panose="02000000000000000000" pitchFamily="2" charset="0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B75F3"/>
          </a:solidFill>
          <a:ln>
            <a:noFill/>
          </a:ln>
          <a:effectLst/>
        </c:spPr>
      </c:pivotFmt>
      <c:pivotFmt>
        <c:idx val="27"/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Tablas_Dinámicas!$R$9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B75F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282-4D9F-BEFE-74D43F9A0A5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282-4D9F-BEFE-74D43F9A0A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Tablas_Dinámicas!$Q$10:$Q$13</c:f>
              <c:multiLvlStrCache>
                <c:ptCount val="2"/>
                <c:lvl>
                  <c:pt idx="0">
                    <c:v>Sitio Web</c:v>
                  </c:pt>
                  <c:pt idx="1">
                    <c:v>Facebook</c:v>
                  </c:pt>
                </c:lvl>
                <c:lvl>
                  <c:pt idx="0">
                    <c:v>Online</c:v>
                  </c:pt>
                </c:lvl>
              </c:multiLvlStrCache>
            </c:multiLvlStrRef>
          </c:cat>
          <c:val>
            <c:numRef>
              <c:f>Tablas_Dinámicas!$R$10:$R$13</c:f>
              <c:numCache>
                <c:formatCode>0.00%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82-4D9F-BEFE-74D43F9A0A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09248528"/>
        <c:axId val="1409245616"/>
      </c:barChart>
      <c:catAx>
        <c:axId val="1409248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+mn-cs"/>
              </a:defRPr>
            </a:pPr>
            <a:endParaRPr lang="es-MX"/>
          </a:p>
        </c:txPr>
        <c:crossAx val="1409245616"/>
        <c:crosses val="autoZero"/>
        <c:auto val="1"/>
        <c:lblAlgn val="ctr"/>
        <c:lblOffset val="100"/>
        <c:noMultiLvlLbl val="0"/>
      </c:catAx>
      <c:valAx>
        <c:axId val="140924561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1409248528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317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200">
          <a:latin typeface="Roboto Light" panose="02000000000000000000" pitchFamily="2" charset="0"/>
          <a:ea typeface="Roboto Light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pivotSource>
    <c:name>[Semana 23-Control presupuestal de ventas.xlsx]Tablas_Dinámicas!Cuotas</c:name>
    <c:fmtId val="21"/>
  </c:pivotSource>
  <c:chart>
    <c:autoTitleDeleted val="1"/>
    <c:pivotFmts>
      <c:pivotFmt>
        <c:idx val="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bg1"/>
                  </a:solidFill>
                  <a:latin typeface="Roboto Light" panose="02000000000000000000" pitchFamily="2" charset="0"/>
                  <a:ea typeface="Roboto Light" panose="02000000000000000000" pitchFamily="2" charset="0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bg1"/>
                  </a:solidFill>
                  <a:latin typeface="Roboto Light" panose="02000000000000000000" pitchFamily="2" charset="0"/>
                  <a:ea typeface="Roboto Light" panose="02000000000000000000" pitchFamily="2" charset="0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B75F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bg1"/>
                  </a:solidFill>
                  <a:latin typeface="Roboto Light" panose="02000000000000000000" pitchFamily="2" charset="0"/>
                  <a:ea typeface="Roboto Light" panose="02000000000000000000" pitchFamily="2" charset="0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4561141772125486E-2"/>
          <c:y val="0.17013789618490349"/>
          <c:w val="0.97087763185324161"/>
          <c:h val="0.737995427302812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Tablas_Dinámicas!$O$11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B75F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Tablas_Dinámicas!$N$12:$N$14</c:f>
              <c:strCache>
                <c:ptCount val="2"/>
                <c:pt idx="0">
                  <c:v>3</c:v>
                </c:pt>
                <c:pt idx="1">
                  <c:v>6</c:v>
                </c:pt>
              </c:strCache>
            </c:strRef>
          </c:cat>
          <c:val>
            <c:numRef>
              <c:f>Tablas_Dinámicas!$O$12:$O$14</c:f>
              <c:numCache>
                <c:formatCode>0.00%</c:formatCode>
                <c:ptCount val="2"/>
                <c:pt idx="0">
                  <c:v>0.56184210526315792</c:v>
                </c:pt>
                <c:pt idx="1">
                  <c:v>0.43815789473684208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C-40AA-8924-8A04AEF06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382999375"/>
        <c:axId val="1382999855"/>
      </c:barChart>
      <c:catAx>
        <c:axId val="1382999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+mn-cs"/>
              </a:defRPr>
            </a:pPr>
            <a:endParaRPr lang="es-MX"/>
          </a:p>
        </c:txPr>
        <c:crossAx val="1382999855"/>
        <c:crosses val="autoZero"/>
        <c:auto val="1"/>
        <c:lblAlgn val="ctr"/>
        <c:lblOffset val="100"/>
        <c:noMultiLvlLbl val="0"/>
      </c:catAx>
      <c:valAx>
        <c:axId val="1382999855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382999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image" Target="../media/image6.png"/><Relationship Id="rId4" Type="http://schemas.openxmlformats.org/officeDocument/2006/relationships/chart" Target="../charts/chart2.xml"/><Relationship Id="rId9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3</xdr:row>
      <xdr:rowOff>152400</xdr:rowOff>
    </xdr:from>
    <xdr:to>
      <xdr:col>7</xdr:col>
      <xdr:colOff>449580</xdr:colOff>
      <xdr:row>42</xdr:row>
      <xdr:rowOff>31750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95FBA33B-7EFF-40F5-A399-CBD2F8B8360E}"/>
            </a:ext>
          </a:extLst>
        </xdr:cNvPr>
        <xdr:cNvSpPr txBox="1"/>
      </xdr:nvSpPr>
      <xdr:spPr>
        <a:xfrm>
          <a:off x="259080" y="1803400"/>
          <a:ext cx="8089900" cy="7550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La plantilla de excel Dashboard de</a:t>
          </a:r>
          <a:r>
            <a:rPr lang="es-ES" sz="16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ventas</a:t>
          </a:r>
          <a:r>
            <a:rPr lang="es-ES" sz="160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a clientes le servirá para analizar y</a:t>
          </a:r>
          <a:r>
            <a:rPr lang="es-ES" sz="16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monitorear las ventas focalizando en el comportamiento de sus clientes.</a:t>
          </a:r>
          <a:endParaRPr lang="es-ES" sz="1600">
            <a:solidFill>
              <a:sysClr val="windowText" lastClr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endParaRPr lang="es-ES" sz="1600">
            <a:solidFill>
              <a:sysClr val="windowText" lastClr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en-US" sz="160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Para usarla,</a:t>
          </a:r>
          <a:r>
            <a:rPr lang="en-US" sz="16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sigue estos pasos:</a:t>
          </a:r>
        </a:p>
        <a:p>
          <a:endParaRPr lang="en-US" sz="1600" baseline="0">
            <a:solidFill>
              <a:sysClr val="windowText" lastClr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en-US" sz="1600" b="1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1. </a:t>
          </a:r>
          <a:r>
            <a:rPr lang="es-ES" sz="16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 la hoja "BD Negocio" especifique:</a:t>
          </a:r>
        </a:p>
        <a:p>
          <a:r>
            <a:rPr lang="es-ES" sz="16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	- Los clientes: su nombre y si se trata de empresa o persona</a:t>
          </a:r>
        </a:p>
        <a:p>
          <a:r>
            <a:rPr lang="es-ES" sz="16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	- Sucursales: El nombre de sus tiendas</a:t>
          </a:r>
        </a:p>
        <a:p>
          <a:r>
            <a:rPr lang="es-ES" sz="16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	- Online: Los canales de venta online.</a:t>
          </a:r>
        </a:p>
        <a:p>
          <a:r>
            <a:rPr lang="es-ES" sz="16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	- Medios de pago: aquellos medios de pago que ofrece a sus clientes.</a:t>
          </a:r>
        </a:p>
        <a:p>
          <a:endParaRPr lang="es-ES" sz="1600" baseline="0">
            <a:solidFill>
              <a:sysClr val="windowText" lastClr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es-ES" sz="1600" b="1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2. </a:t>
          </a:r>
          <a:r>
            <a:rPr lang="es-ES" sz="16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 la hoja "BD Productos "especifique los productos que maneja, el precio de venta y el costo.</a:t>
          </a:r>
        </a:p>
        <a:p>
          <a:endParaRPr lang="es-ES" sz="1600" baseline="0">
            <a:solidFill>
              <a:sysClr val="windowText" lastClr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es-ES" sz="1600" b="1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3. </a:t>
          </a:r>
          <a:r>
            <a:rPr lang="es-ES" sz="16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 la hoja "Registro ventas" vuelque toda la información de la venta (las columnas en gris son automáticas).</a:t>
          </a:r>
        </a:p>
        <a:p>
          <a:endParaRPr lang="es-ES" sz="1600" baseline="0">
            <a:solidFill>
              <a:sysClr val="windowText" lastClr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es-ES" sz="1600" b="1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4. Paso importante: </a:t>
          </a:r>
          <a:r>
            <a:rPr lang="es-ES" sz="1600" b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 la hoja "Tablas_Dinámicas" actualice todas las tablas según los pasos indicados allí.</a:t>
          </a:r>
        </a:p>
        <a:p>
          <a:endParaRPr lang="es-ES" sz="1600" baseline="0">
            <a:solidFill>
              <a:sysClr val="windowText" lastClr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es-ES" sz="1600" b="1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RESULTADO</a:t>
          </a:r>
          <a:endParaRPr lang="es-ES" sz="1600" b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es-ES" sz="1600" b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 la hoja Dashboard_Clientes podrá filtrar por mes y año y ver actualizado los valores del reporte.</a:t>
          </a:r>
        </a:p>
        <a:p>
          <a:pPr marL="0" indent="0"/>
          <a:endParaRPr lang="es-ES" sz="1600" b="0" baseline="0">
            <a:solidFill>
              <a:sysClr val="windowText" lastClr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ACLARACIÓN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Para evitar que aparezcan valores en blanco en el dashboard asegúreses que toda la tabla esté completa: borre las filas sin contenido.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0" baseline="0">
            <a:solidFill>
              <a:sysClr val="windowText" lastClr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AR" sz="1600">
            <a:solidFill>
              <a:sysClr val="windowText" lastClr="000000"/>
            </a:solidFill>
            <a:effectLst/>
          </a:endParaRPr>
        </a:p>
        <a:p>
          <a:pPr marL="0" indent="0"/>
          <a:endParaRPr lang="es-ES" sz="1600" b="0" baseline="0">
            <a:solidFill>
              <a:sysClr val="windowText" lastClr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635000</xdr:colOff>
      <xdr:row>11</xdr:row>
      <xdr:rowOff>50800</xdr:rowOff>
    </xdr:from>
    <xdr:to>
      <xdr:col>9</xdr:col>
      <xdr:colOff>1206500</xdr:colOff>
      <xdr:row>12</xdr:row>
      <xdr:rowOff>165100</xdr:rowOff>
    </xdr:to>
    <xdr:sp macro="" textlink="">
      <xdr:nvSpPr>
        <xdr:cNvPr id="4" name="TextBox 8">
          <a:extLst>
            <a:ext uri="{FF2B5EF4-FFF2-40B4-BE49-F238E27FC236}">
              <a16:creationId xmlns:a16="http://schemas.microsoft.com/office/drawing/2014/main" id="{175352EE-744B-45FB-9C55-41EE0BE14B60}"/>
            </a:ext>
          </a:extLst>
        </xdr:cNvPr>
        <xdr:cNvSpPr txBox="1"/>
      </xdr:nvSpPr>
      <xdr:spPr>
        <a:xfrm>
          <a:off x="8536940" y="3267710"/>
          <a:ext cx="4381500" cy="311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74320" tIns="0" rIns="274320" bIns="0" rtlCol="0" anchor="ctr"/>
        <a:lstStyle/>
        <a:p>
          <a:endParaRPr lang="en-US" sz="1600" b="1">
            <a:solidFill>
              <a:srgbClr val="12A779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660400</xdr:colOff>
      <xdr:row>21</xdr:row>
      <xdr:rowOff>165100</xdr:rowOff>
    </xdr:from>
    <xdr:to>
      <xdr:col>9</xdr:col>
      <xdr:colOff>1231900</xdr:colOff>
      <xdr:row>23</xdr:row>
      <xdr:rowOff>76200</xdr:rowOff>
    </xdr:to>
    <xdr:sp macro="" textlink="">
      <xdr:nvSpPr>
        <xdr:cNvPr id="5" name="TextBox 9">
          <a:extLst>
            <a:ext uri="{FF2B5EF4-FFF2-40B4-BE49-F238E27FC236}">
              <a16:creationId xmlns:a16="http://schemas.microsoft.com/office/drawing/2014/main" id="{E35E02A0-DAA8-4EDF-B918-872A8C20B05E}"/>
            </a:ext>
          </a:extLst>
        </xdr:cNvPr>
        <xdr:cNvSpPr txBox="1"/>
      </xdr:nvSpPr>
      <xdr:spPr>
        <a:xfrm>
          <a:off x="8557260" y="5350510"/>
          <a:ext cx="4381500" cy="3073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74320" tIns="0" rIns="274320" bIns="0" rtlCol="0" anchor="ctr"/>
        <a:lstStyle/>
        <a:p>
          <a:endParaRPr lang="en-US" sz="1600" b="1">
            <a:solidFill>
              <a:srgbClr val="12A779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absolute">
    <xdr:from>
      <xdr:col>8</xdr:col>
      <xdr:colOff>1240790</xdr:colOff>
      <xdr:row>0</xdr:row>
      <xdr:rowOff>116840</xdr:rowOff>
    </xdr:from>
    <xdr:to>
      <xdr:col>10</xdr:col>
      <xdr:colOff>720090</xdr:colOff>
      <xdr:row>1</xdr:row>
      <xdr:rowOff>164465</xdr:rowOff>
    </xdr:to>
    <xdr:sp macro="" textlink="">
      <xdr:nvSpPr>
        <xdr:cNvPr id="7" name="TextBox 13">
          <a:extLst>
            <a:ext uri="{FF2B5EF4-FFF2-40B4-BE49-F238E27FC236}">
              <a16:creationId xmlns:a16="http://schemas.microsoft.com/office/drawing/2014/main" id="{66762E63-313E-481A-9738-38A3908F7117}"/>
            </a:ext>
          </a:extLst>
        </xdr:cNvPr>
        <xdr:cNvSpPr txBox="1"/>
      </xdr:nvSpPr>
      <xdr:spPr>
        <a:xfrm>
          <a:off x="10861040" y="116840"/>
          <a:ext cx="2025650" cy="736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endParaRPr lang="en-US" sz="1400" b="1">
            <a:solidFill>
              <a:srgbClr val="DCF8F0"/>
            </a:solidFill>
            <a:latin typeface="Arial Rounded MT Bold" panose="020F0704030504030204" pitchFamily="34" charset="77"/>
            <a:ea typeface="Apple Symbols" panose="02000000000000000000" pitchFamily="2" charset="-79"/>
            <a:cs typeface="Apple Symbols" panose="02000000000000000000" pitchFamily="2" charset="-79"/>
          </a:endParaRPr>
        </a:p>
      </xdr:txBody>
    </xdr:sp>
    <xdr:clientData/>
  </xdr:twoCellAnchor>
  <xdr:twoCellAnchor editAs="oneCell">
    <xdr:from>
      <xdr:col>0</xdr:col>
      <xdr:colOff>76200</xdr:colOff>
      <xdr:row>0</xdr:row>
      <xdr:rowOff>57149</xdr:rowOff>
    </xdr:from>
    <xdr:to>
      <xdr:col>0</xdr:col>
      <xdr:colOff>695325</xdr:colOff>
      <xdr:row>0</xdr:row>
      <xdr:rowOff>676274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0937A5E-CDB0-407C-9AF5-4BDA2CF9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80974"/>
          <a:ext cx="619125" cy="619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16</xdr:col>
      <xdr:colOff>1102995</xdr:colOff>
      <xdr:row>0</xdr:row>
      <xdr:rowOff>78740</xdr:rowOff>
    </xdr:from>
    <xdr:to>
      <xdr:col>19</xdr:col>
      <xdr:colOff>431800</xdr:colOff>
      <xdr:row>2</xdr:row>
      <xdr:rowOff>72390</xdr:rowOff>
    </xdr:to>
    <xdr:sp macro="" textlink="">
      <xdr:nvSpPr>
        <xdr:cNvPr id="3" name="TextBox 13">
          <a:extLst>
            <a:ext uri="{FF2B5EF4-FFF2-40B4-BE49-F238E27FC236}">
              <a16:creationId xmlns:a16="http://schemas.microsoft.com/office/drawing/2014/main" id="{7A0F9F7E-5814-46F3-B437-0A75BD24D968}"/>
            </a:ext>
          </a:extLst>
        </xdr:cNvPr>
        <xdr:cNvSpPr txBox="1"/>
      </xdr:nvSpPr>
      <xdr:spPr>
        <a:xfrm>
          <a:off x="14916150" y="88900"/>
          <a:ext cx="2021840" cy="7581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endParaRPr lang="en-US" sz="1400" b="1">
            <a:solidFill>
              <a:srgbClr val="DCF8F0"/>
            </a:solidFill>
            <a:latin typeface="Arial Rounded MT Bold" panose="020F0704030504030204" pitchFamily="34" charset="77"/>
            <a:ea typeface="Apple Symbols" panose="02000000000000000000" pitchFamily="2" charset="-79"/>
            <a:cs typeface="Apple Symbols" panose="02000000000000000000" pitchFamily="2" charset="-79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1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F0780A-1765-492F-B9F9-CBE2C4AEB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600075" cy="60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159528</xdr:colOff>
      <xdr:row>0</xdr:row>
      <xdr:rowOff>905397</xdr:rowOff>
    </xdr:from>
    <xdr:to>
      <xdr:col>27</xdr:col>
      <xdr:colOff>463489</xdr:colOff>
      <xdr:row>9</xdr:row>
      <xdr:rowOff>86723</xdr:rowOff>
    </xdr:to>
    <xdr:grpSp>
      <xdr:nvGrpSpPr>
        <xdr:cNvPr id="58" name="Grupo 57">
          <a:extLst>
            <a:ext uri="{FF2B5EF4-FFF2-40B4-BE49-F238E27FC236}">
              <a16:creationId xmlns:a16="http://schemas.microsoft.com/office/drawing/2014/main" id="{FD2E54EA-EDD6-039F-801B-BC0A694C88A9}"/>
            </a:ext>
          </a:extLst>
        </xdr:cNvPr>
        <xdr:cNvGrpSpPr/>
      </xdr:nvGrpSpPr>
      <xdr:grpSpPr>
        <a:xfrm>
          <a:off x="9765021" y="905397"/>
          <a:ext cx="13697989" cy="1950284"/>
          <a:chOff x="9745256" y="568779"/>
          <a:chExt cx="13671996" cy="1978658"/>
        </a:xfrm>
      </xdr:grpSpPr>
      <xdr:sp macro="" textlink="">
        <xdr:nvSpPr>
          <xdr:cNvPr id="36" name="CuadroTexto 35">
            <a:extLst>
              <a:ext uri="{FF2B5EF4-FFF2-40B4-BE49-F238E27FC236}">
                <a16:creationId xmlns:a16="http://schemas.microsoft.com/office/drawing/2014/main" id="{DB53D516-DB41-0ADD-864D-AD9B7EDF9650}"/>
              </a:ext>
            </a:extLst>
          </xdr:cNvPr>
          <xdr:cNvSpPr txBox="1"/>
        </xdr:nvSpPr>
        <xdr:spPr>
          <a:xfrm>
            <a:off x="9745256" y="1861092"/>
            <a:ext cx="3617140" cy="686345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endParaRPr lang="es-AR" sz="1400">
              <a:latin typeface="Roboto Light" panose="02000000000000000000" pitchFamily="2" charset="0"/>
              <a:ea typeface="Roboto Light" panose="02000000000000000000" pitchFamily="2" charset="0"/>
            </a:endParaRPr>
          </a:p>
          <a:p>
            <a:pPr algn="l"/>
            <a:r>
              <a:rPr lang="es-AR" sz="1800">
                <a:latin typeface="Roboto Light" panose="02000000000000000000" pitchFamily="2" charset="0"/>
                <a:ea typeface="Roboto Light" panose="02000000000000000000" pitchFamily="2" charset="0"/>
                <a:cs typeface="Calibri" panose="020F0502020204030204" pitchFamily="34" charset="0"/>
              </a:rPr>
              <a:t>Producto</a:t>
            </a:r>
            <a:r>
              <a:rPr lang="es-AR" sz="1800" baseline="0">
                <a:latin typeface="Roboto Light" panose="02000000000000000000" pitchFamily="2" charset="0"/>
                <a:ea typeface="Roboto Light" panose="02000000000000000000" pitchFamily="2" charset="0"/>
                <a:cs typeface="Calibri" panose="020F0502020204030204" pitchFamily="34" charset="0"/>
              </a:rPr>
              <a:t> más vendido</a:t>
            </a:r>
            <a:endParaRPr lang="es-AR" sz="1800">
              <a:latin typeface="Roboto Light" panose="02000000000000000000" pitchFamily="2" charset="0"/>
              <a:ea typeface="Roboto Light" panose="02000000000000000000" pitchFamily="2" charset="0"/>
            </a:endParaRPr>
          </a:p>
        </xdr:txBody>
      </xdr:sp>
      <xdr:sp macro="" textlink="Producto_mas_comprado">
        <xdr:nvSpPr>
          <xdr:cNvPr id="38" name="CuadroTexto 37">
            <a:extLst>
              <a:ext uri="{FF2B5EF4-FFF2-40B4-BE49-F238E27FC236}">
                <a16:creationId xmlns:a16="http://schemas.microsoft.com/office/drawing/2014/main" id="{A823D959-010B-49F2-803D-F38677681474}"/>
              </a:ext>
            </a:extLst>
          </xdr:cNvPr>
          <xdr:cNvSpPr txBox="1"/>
        </xdr:nvSpPr>
        <xdr:spPr>
          <a:xfrm>
            <a:off x="9749066" y="1021080"/>
            <a:ext cx="3640425" cy="930363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fld id="{7E42EAA7-D5DF-4609-8924-947672308C1F}" type="TxLink">
              <a:rPr lang="en-US" sz="3600" b="0" i="0" u="none" strike="noStrike">
                <a:solidFill>
                  <a:srgbClr val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Calibri"/>
              </a:rPr>
              <a:pPr algn="l"/>
              <a:t>Producto 6</a:t>
            </a:fld>
            <a:endParaRPr lang="es-AR" sz="41300">
              <a:latin typeface="Roboto Light" panose="02000000000000000000" pitchFamily="2" charset="0"/>
              <a:ea typeface="Roboto Light" panose="02000000000000000000" pitchFamily="2" charset="0"/>
            </a:endParaRPr>
          </a:p>
        </xdr:txBody>
      </xdr:sp>
      <xdr:pic>
        <xdr:nvPicPr>
          <xdr:cNvPr id="40" name="Imagen 39" descr="Dibujo en blanco y negro&#10;&#10;Descripción generada automáticamente con confianza media">
            <a:extLst>
              <a:ext uri="{FF2B5EF4-FFF2-40B4-BE49-F238E27FC236}">
                <a16:creationId xmlns:a16="http://schemas.microsoft.com/office/drawing/2014/main" id="{A369E1BB-6BA5-003D-ACFB-96CEAE99A1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15256" y="568779"/>
            <a:ext cx="3365864" cy="1917700"/>
          </a:xfrm>
          <a:prstGeom prst="rect">
            <a:avLst/>
          </a:prstGeom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6CFD3084-FD5E-296F-E4AD-8AA62E29AAD1}"/>
              </a:ext>
            </a:extLst>
          </xdr:cNvPr>
          <xdr:cNvSpPr txBox="1"/>
        </xdr:nvSpPr>
        <xdr:spPr>
          <a:xfrm>
            <a:off x="19773017" y="1808253"/>
            <a:ext cx="3617140" cy="686345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endParaRPr lang="es-AR" sz="1400">
              <a:latin typeface="Roboto Light" panose="02000000000000000000" pitchFamily="2" charset="0"/>
              <a:ea typeface="Roboto Light" panose="02000000000000000000" pitchFamily="2" charset="0"/>
            </a:endParaRPr>
          </a:p>
          <a:p>
            <a:pPr algn="l"/>
            <a:r>
              <a:rPr lang="es-AR" sz="1800">
                <a:latin typeface="Roboto Light" panose="02000000000000000000" pitchFamily="2" charset="0"/>
                <a:ea typeface="Roboto Light" panose="02000000000000000000" pitchFamily="2" charset="0"/>
              </a:rPr>
              <a:t>Canal</a:t>
            </a:r>
            <a:r>
              <a:rPr lang="es-AR" sz="1800" baseline="0">
                <a:latin typeface="Roboto Light" panose="02000000000000000000" pitchFamily="2" charset="0"/>
                <a:ea typeface="Roboto Light" panose="02000000000000000000" pitchFamily="2" charset="0"/>
              </a:rPr>
              <a:t> de preferencia</a:t>
            </a:r>
            <a:endParaRPr lang="es-AR" sz="1800">
              <a:latin typeface="Roboto Light" panose="02000000000000000000" pitchFamily="2" charset="0"/>
              <a:ea typeface="Roboto Light" panose="02000000000000000000" pitchFamily="2" charset="0"/>
            </a:endParaRPr>
          </a:p>
        </xdr:txBody>
      </xdr:sp>
      <xdr:sp macro="" textlink="Canal_Preferencia">
        <xdr:nvSpPr>
          <xdr:cNvPr id="5" name="CuadroTexto 4">
            <a:extLst>
              <a:ext uri="{FF2B5EF4-FFF2-40B4-BE49-F238E27FC236}">
                <a16:creationId xmlns:a16="http://schemas.microsoft.com/office/drawing/2014/main" id="{B83FB4F0-4A55-F827-C0C5-37ED5557B07E}"/>
              </a:ext>
            </a:extLst>
          </xdr:cNvPr>
          <xdr:cNvSpPr txBox="1"/>
        </xdr:nvSpPr>
        <xdr:spPr>
          <a:xfrm>
            <a:off x="19776827" y="968241"/>
            <a:ext cx="3640425" cy="930363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fld id="{53A53E3C-4CB9-4466-BEFB-466F8FD2F98E}" type="TxLink">
              <a:rPr lang="en-US" sz="3600" b="0" i="0" u="none" strike="noStrike">
                <a:solidFill>
                  <a:srgbClr val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Calibri"/>
              </a:rPr>
              <a:pPr algn="l"/>
              <a:t>Online</a:t>
            </a:fld>
            <a:endParaRPr lang="es-AR" sz="3600" b="0">
              <a:latin typeface="Roboto Light" panose="02000000000000000000" pitchFamily="2" charset="0"/>
              <a:ea typeface="Roboto Light" panose="02000000000000000000" pitchFamily="2" charset="0"/>
            </a:endParaRPr>
          </a:p>
        </xdr:txBody>
      </xdr:sp>
    </xdr:grpSp>
    <xdr:clientData/>
  </xdr:twoCellAnchor>
  <xdr:twoCellAnchor editAs="absolute">
    <xdr:from>
      <xdr:col>2</xdr:col>
      <xdr:colOff>1032784</xdr:colOff>
      <xdr:row>1</xdr:row>
      <xdr:rowOff>225115</xdr:rowOff>
    </xdr:from>
    <xdr:to>
      <xdr:col>7</xdr:col>
      <xdr:colOff>235184</xdr:colOff>
      <xdr:row>9</xdr:row>
      <xdr:rowOff>77289</xdr:rowOff>
    </xdr:to>
    <xdr:grpSp>
      <xdr:nvGrpSpPr>
        <xdr:cNvPr id="57" name="Grupo 56">
          <a:extLst>
            <a:ext uri="{FF2B5EF4-FFF2-40B4-BE49-F238E27FC236}">
              <a16:creationId xmlns:a16="http://schemas.microsoft.com/office/drawing/2014/main" id="{907937CB-8E19-244C-AEE9-E5F73CB2F34C}"/>
            </a:ext>
          </a:extLst>
        </xdr:cNvPr>
        <xdr:cNvGrpSpPr/>
      </xdr:nvGrpSpPr>
      <xdr:grpSpPr>
        <a:xfrm>
          <a:off x="2792897" y="1233960"/>
          <a:ext cx="3699273" cy="1612287"/>
          <a:chOff x="2611120" y="922526"/>
          <a:chExt cx="3700054" cy="1640515"/>
        </a:xfrm>
      </xdr:grpSpPr>
      <xdr:sp macro="" textlink="">
        <xdr:nvSpPr>
          <xdr:cNvPr id="20" name="CuadroTexto 19">
            <a:extLst>
              <a:ext uri="{FF2B5EF4-FFF2-40B4-BE49-F238E27FC236}">
                <a16:creationId xmlns:a16="http://schemas.microsoft.com/office/drawing/2014/main" id="{82B4B0A8-89FA-B927-5579-F263352BAA43}"/>
              </a:ext>
            </a:extLst>
          </xdr:cNvPr>
          <xdr:cNvSpPr txBox="1"/>
        </xdr:nvSpPr>
        <xdr:spPr>
          <a:xfrm>
            <a:off x="2611302" y="1765118"/>
            <a:ext cx="3699871" cy="797923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endParaRPr lang="es-AR" sz="1100"/>
          </a:p>
          <a:p>
            <a:pPr algn="l"/>
            <a:r>
              <a:rPr lang="es-AR" sz="1800">
                <a:latin typeface="Roboto Light" panose="02000000000000000000" pitchFamily="2" charset="0"/>
                <a:ea typeface="Roboto Light" panose="02000000000000000000" pitchFamily="2" charset="0"/>
                <a:cs typeface="Calibri" panose="020F0502020204030204" pitchFamily="34" charset="0"/>
              </a:rPr>
              <a:t>Cliente</a:t>
            </a:r>
            <a:r>
              <a:rPr lang="es-AR" sz="1800" baseline="0">
                <a:latin typeface="Roboto Light" panose="02000000000000000000" pitchFamily="2" charset="0"/>
                <a:ea typeface="Roboto Light" panose="02000000000000000000" pitchFamily="2" charset="0"/>
                <a:cs typeface="Calibri" panose="020F0502020204030204" pitchFamily="34" charset="0"/>
              </a:rPr>
              <a:t> con mayor frecuencia de compra</a:t>
            </a:r>
            <a:endParaRPr lang="es-AR" sz="1800">
              <a:latin typeface="Roboto Light" panose="02000000000000000000" pitchFamily="2" charset="0"/>
              <a:ea typeface="Roboto Light" panose="02000000000000000000" pitchFamily="2" charset="0"/>
            </a:endParaRPr>
          </a:p>
        </xdr:txBody>
      </xdr:sp>
      <xdr:sp macro="" textlink="Cliente_mayor">
        <xdr:nvSpPr>
          <xdr:cNvPr id="27" name="CuadroTexto 26">
            <a:extLst>
              <a:ext uri="{FF2B5EF4-FFF2-40B4-BE49-F238E27FC236}">
                <a16:creationId xmlns:a16="http://schemas.microsoft.com/office/drawing/2014/main" id="{A6686FD9-9CB5-5EA2-F569-EFE37116D146}"/>
              </a:ext>
            </a:extLst>
          </xdr:cNvPr>
          <xdr:cNvSpPr txBox="1"/>
        </xdr:nvSpPr>
        <xdr:spPr>
          <a:xfrm>
            <a:off x="2611120" y="995498"/>
            <a:ext cx="3700054" cy="914765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fld id="{6BC9C2F3-61F6-4928-BB1E-B54B78EB1542}" type="TxLink">
              <a:rPr lang="en-US" sz="3600" b="0" i="0" u="none" strike="noStrike">
                <a:solidFill>
                  <a:srgbClr val="000000"/>
                </a:solidFill>
                <a:latin typeface="Roboto Light" panose="02000000000000000000" pitchFamily="2" charset="0"/>
                <a:ea typeface="Roboto Light" panose="02000000000000000000" pitchFamily="2" charset="0"/>
              </a:rPr>
              <a:pPr algn="l"/>
              <a:t>Cliente 7</a:t>
            </a:fld>
            <a:endParaRPr lang="es-AR" sz="3600">
              <a:latin typeface="Roboto Light" panose="02000000000000000000" pitchFamily="2" charset="0"/>
              <a:ea typeface="Roboto Light" panose="02000000000000000000" pitchFamily="2" charset="0"/>
            </a:endParaRPr>
          </a:p>
        </xdr:txBody>
      </xdr:sp>
      <xdr:pic>
        <xdr:nvPicPr>
          <xdr:cNvPr id="42" name="Imagen 41" descr="Imagen que contiene dibujo, luz&#10;&#10;Descripción generada automáticamente">
            <a:extLst>
              <a:ext uri="{FF2B5EF4-FFF2-40B4-BE49-F238E27FC236}">
                <a16:creationId xmlns:a16="http://schemas.microsoft.com/office/drawing/2014/main" id="{DA0C1ABC-415F-CE43-4FCE-1613EC627C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51914" y="922526"/>
            <a:ext cx="1905922" cy="109351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124208</xdr:colOff>
      <xdr:row>11</xdr:row>
      <xdr:rowOff>4523</xdr:rowOff>
    </xdr:from>
    <xdr:to>
      <xdr:col>11</xdr:col>
      <xdr:colOff>219236</xdr:colOff>
      <xdr:row>37</xdr:row>
      <xdr:rowOff>118580</xdr:rowOff>
    </xdr:to>
    <xdr:graphicFrame macro="">
      <xdr:nvGraphicFramePr>
        <xdr:cNvPr id="43" name="Gráfico1">
          <a:extLst>
            <a:ext uri="{FF2B5EF4-FFF2-40B4-BE49-F238E27FC236}">
              <a16:creationId xmlns:a16="http://schemas.microsoft.com/office/drawing/2014/main" id="{819569F8-3CF6-4990-8562-9E9C6B7CA6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467995</xdr:colOff>
      <xdr:row>11</xdr:row>
      <xdr:rowOff>3253</xdr:rowOff>
    </xdr:from>
    <xdr:to>
      <xdr:col>23</xdr:col>
      <xdr:colOff>34218</xdr:colOff>
      <xdr:row>37</xdr:row>
      <xdr:rowOff>122390</xdr:rowOff>
    </xdr:to>
    <xdr:graphicFrame macro="">
      <xdr:nvGraphicFramePr>
        <xdr:cNvPr id="44" name="Gráfico 2">
          <a:extLst>
            <a:ext uri="{FF2B5EF4-FFF2-40B4-BE49-F238E27FC236}">
              <a16:creationId xmlns:a16="http://schemas.microsoft.com/office/drawing/2014/main" id="{10583C08-F7A1-45A6-AACE-14F0B547D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100488</xdr:colOff>
      <xdr:row>39</xdr:row>
      <xdr:rowOff>32824</xdr:rowOff>
    </xdr:from>
    <xdr:to>
      <xdr:col>11</xdr:col>
      <xdr:colOff>253116</xdr:colOff>
      <xdr:row>93</xdr:row>
      <xdr:rowOff>149211</xdr:rowOff>
    </xdr:to>
    <xdr:graphicFrame macro="">
      <xdr:nvGraphicFramePr>
        <xdr:cNvPr id="45" name="Gráfico 3">
          <a:extLst>
            <a:ext uri="{FF2B5EF4-FFF2-40B4-BE49-F238E27FC236}">
              <a16:creationId xmlns:a16="http://schemas.microsoft.com/office/drawing/2014/main" id="{D59DB1D3-6B48-4E9B-8851-1AF35115F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472252</xdr:colOff>
      <xdr:row>11</xdr:row>
      <xdr:rowOff>2723</xdr:rowOff>
    </xdr:from>
    <xdr:to>
      <xdr:col>31</xdr:col>
      <xdr:colOff>708472</xdr:colOff>
      <xdr:row>37</xdr:row>
      <xdr:rowOff>119110</xdr:rowOff>
    </xdr:to>
    <xdr:graphicFrame macro="">
      <xdr:nvGraphicFramePr>
        <xdr:cNvPr id="46" name="Gráfico 5">
          <a:extLst>
            <a:ext uri="{FF2B5EF4-FFF2-40B4-BE49-F238E27FC236}">
              <a16:creationId xmlns:a16="http://schemas.microsoft.com/office/drawing/2014/main" id="{C63965E4-7801-46EA-967F-321F7A2711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469719</xdr:colOff>
      <xdr:row>10</xdr:row>
      <xdr:rowOff>261797</xdr:rowOff>
    </xdr:from>
    <xdr:to>
      <xdr:col>29</xdr:col>
      <xdr:colOff>660007</xdr:colOff>
      <xdr:row>13</xdr:row>
      <xdr:rowOff>34012</xdr:rowOff>
    </xdr:to>
    <xdr:sp macro="" textlink="">
      <xdr:nvSpPr>
        <xdr:cNvPr id="47" name="CuadroTexto 1">
          <a:extLst>
            <a:ext uri="{FF2B5EF4-FFF2-40B4-BE49-F238E27FC236}">
              <a16:creationId xmlns:a16="http://schemas.microsoft.com/office/drawing/2014/main" id="{A29471AD-6CF8-48A8-A5CC-8EA288A1B9C9}"/>
            </a:ext>
          </a:extLst>
        </xdr:cNvPr>
        <xdr:cNvSpPr txBox="1"/>
      </xdr:nvSpPr>
      <xdr:spPr>
        <a:xfrm>
          <a:off x="19764648" y="3010440"/>
          <a:ext cx="5197716" cy="40721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AR" sz="2000">
              <a:latin typeface="Roboto Light" panose="02000000000000000000" pitchFamily="2" charset="0"/>
              <a:ea typeface="Roboto Light" panose="02000000000000000000" pitchFamily="2" charset="0"/>
            </a:rPr>
            <a:t>Preferencias</a:t>
          </a:r>
          <a:r>
            <a:rPr lang="es-AR" sz="2000" baseline="0">
              <a:latin typeface="Roboto Light" panose="02000000000000000000" pitchFamily="2" charset="0"/>
              <a:ea typeface="Roboto Light" panose="02000000000000000000" pitchFamily="2" charset="0"/>
            </a:rPr>
            <a:t> de</a:t>
          </a:r>
          <a:r>
            <a:rPr lang="es-AR" sz="2000">
              <a:latin typeface="Roboto Light" panose="02000000000000000000" pitchFamily="2" charset="0"/>
              <a:ea typeface="Roboto Light" panose="02000000000000000000" pitchFamily="2" charset="0"/>
            </a:rPr>
            <a:t> modo de</a:t>
          </a:r>
          <a:r>
            <a:rPr lang="es-AR" sz="2000" baseline="0">
              <a:latin typeface="Roboto Light" panose="02000000000000000000" pitchFamily="2" charset="0"/>
              <a:ea typeface="Roboto Light" panose="02000000000000000000" pitchFamily="2" charset="0"/>
            </a:rPr>
            <a:t> pago</a:t>
          </a:r>
          <a:endParaRPr lang="es-AR" sz="1100">
            <a:latin typeface="Roboto Light" panose="02000000000000000000" pitchFamily="2" charset="0"/>
            <a:ea typeface="Roboto Light" panose="02000000000000000000" pitchFamily="2" charset="0"/>
          </a:endParaRPr>
        </a:p>
      </xdr:txBody>
    </xdr:sp>
    <xdr:clientData/>
  </xdr:twoCellAnchor>
  <xdr:twoCellAnchor>
    <xdr:from>
      <xdr:col>11</xdr:col>
      <xdr:colOff>469160</xdr:colOff>
      <xdr:row>39</xdr:row>
      <xdr:rowOff>32929</xdr:rowOff>
    </xdr:from>
    <xdr:to>
      <xdr:col>23</xdr:col>
      <xdr:colOff>34323</xdr:colOff>
      <xdr:row>93</xdr:row>
      <xdr:rowOff>149106</xdr:rowOff>
    </xdr:to>
    <xdr:graphicFrame macro="">
      <xdr:nvGraphicFramePr>
        <xdr:cNvPr id="53" name="Gráfico 4">
          <a:extLst>
            <a:ext uri="{FF2B5EF4-FFF2-40B4-BE49-F238E27FC236}">
              <a16:creationId xmlns:a16="http://schemas.microsoft.com/office/drawing/2014/main" id="{8E5F953C-6478-43FA-ABEE-616539776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472117</xdr:colOff>
      <xdr:row>39</xdr:row>
      <xdr:rowOff>35364</xdr:rowOff>
    </xdr:from>
    <xdr:to>
      <xdr:col>31</xdr:col>
      <xdr:colOff>708606</xdr:colOff>
      <xdr:row>93</xdr:row>
      <xdr:rowOff>149211</xdr:rowOff>
    </xdr:to>
    <xdr:graphicFrame macro="">
      <xdr:nvGraphicFramePr>
        <xdr:cNvPr id="54" name="Gráfico 6">
          <a:extLst>
            <a:ext uri="{FF2B5EF4-FFF2-40B4-BE49-F238E27FC236}">
              <a16:creationId xmlns:a16="http://schemas.microsoft.com/office/drawing/2014/main" id="{0AD76494-061D-44B4-8889-75E045116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250518</xdr:colOff>
      <xdr:row>19</xdr:row>
      <xdr:rowOff>120740</xdr:rowOff>
    </xdr:from>
    <xdr:to>
      <xdr:col>2</xdr:col>
      <xdr:colOff>1140315</xdr:colOff>
      <xdr:row>46</xdr:row>
      <xdr:rowOff>147139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5" name="MES 2">
              <a:extLst>
                <a:ext uri="{FF2B5EF4-FFF2-40B4-BE49-F238E27FC236}">
                  <a16:creationId xmlns:a16="http://schemas.microsoft.com/office/drawing/2014/main" id="{0A318C0A-BE23-486F-AB9F-179D6E9BFD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519" y="5057581"/>
              <a:ext cx="2358811" cy="492515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263883</xdr:colOff>
      <xdr:row>10</xdr:row>
      <xdr:rowOff>201233</xdr:rowOff>
    </xdr:from>
    <xdr:to>
      <xdr:col>2</xdr:col>
      <xdr:colOff>1113484</xdr:colOff>
      <xdr:row>19</xdr:row>
      <xdr:rowOff>144058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AÑO 1">
              <a:extLst>
                <a:ext uri="{FF2B5EF4-FFF2-40B4-BE49-F238E27FC236}">
                  <a16:creationId xmlns:a16="http://schemas.microsoft.com/office/drawing/2014/main" id="{91C759CC-A803-4A65-8E21-90C3EB5D5B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3884" y="3346970"/>
              <a:ext cx="2359297" cy="1601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26</xdr:col>
      <xdr:colOff>83330</xdr:colOff>
      <xdr:row>0</xdr:row>
      <xdr:rowOff>249464</xdr:rowOff>
    </xdr:from>
    <xdr:to>
      <xdr:col>29</xdr:col>
      <xdr:colOff>165154</xdr:colOff>
      <xdr:row>1</xdr:row>
      <xdr:rowOff>43179</xdr:rowOff>
    </xdr:to>
    <xdr:sp macro="" textlink="">
      <xdr:nvSpPr>
        <xdr:cNvPr id="3" name="TextBox 13">
          <a:extLst>
            <a:ext uri="{FF2B5EF4-FFF2-40B4-BE49-F238E27FC236}">
              <a16:creationId xmlns:a16="http://schemas.microsoft.com/office/drawing/2014/main" id="{B006CD12-D09D-4E9A-93C4-16584557CA51}"/>
            </a:ext>
          </a:extLst>
        </xdr:cNvPr>
        <xdr:cNvSpPr txBox="1"/>
      </xdr:nvSpPr>
      <xdr:spPr>
        <a:xfrm>
          <a:off x="22170572" y="243840"/>
          <a:ext cx="2594428" cy="799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endParaRPr lang="en-US" sz="2000" b="1">
            <a:solidFill>
              <a:srgbClr val="DCF8F0"/>
            </a:solidFill>
            <a:latin typeface="Arial Rounded MT Bold" panose="020F0704030504030204" pitchFamily="34" charset="77"/>
            <a:ea typeface="Apple Symbols" panose="02000000000000000000" pitchFamily="2" charset="-79"/>
            <a:cs typeface="Apple Symbols" panose="02000000000000000000" pitchFamily="2" charset="-79"/>
          </a:endParaRPr>
        </a:p>
      </xdr:txBody>
    </xdr:sp>
    <xdr:clientData/>
  </xdr:twoCellAnchor>
  <xdr:twoCellAnchor editAs="oneCell">
    <xdr:from>
      <xdr:col>26</xdr:col>
      <xdr:colOff>10341</xdr:colOff>
      <xdr:row>0</xdr:row>
      <xdr:rowOff>669835</xdr:rowOff>
    </xdr:from>
    <xdr:to>
      <xdr:col>27</xdr:col>
      <xdr:colOff>796946</xdr:colOff>
      <xdr:row>8</xdr:row>
      <xdr:rowOff>8541</xdr:rowOff>
    </xdr:to>
    <xdr:pic>
      <xdr:nvPicPr>
        <xdr:cNvPr id="10" name="Imagen 9" descr="Dibujo en blanco y negro&#10;&#10;Descripción generada automáticamente con confianza media">
          <a:extLst>
            <a:ext uri="{FF2B5EF4-FFF2-40B4-BE49-F238E27FC236}">
              <a16:creationId xmlns:a16="http://schemas.microsoft.com/office/drawing/2014/main" id="{E8A1ECE3-9CCC-7B85-01DE-09170A341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08984" y="851264"/>
          <a:ext cx="1618636" cy="2019858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0</xdr:row>
      <xdr:rowOff>136071</xdr:rowOff>
    </xdr:from>
    <xdr:to>
      <xdr:col>0</xdr:col>
      <xdr:colOff>870857</xdr:colOff>
      <xdr:row>0</xdr:row>
      <xdr:rowOff>925285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86D708C1-11D1-48EA-A794-844F626C7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3" y="312964"/>
          <a:ext cx="789214" cy="789214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0.00928</cdr:x>
      <cdr:y>0.01166</cdr:y>
    </cdr:from>
    <cdr:to>
      <cdr:x>0.91572</cdr:x>
      <cdr:y>0.13342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6A34FD9-BD09-A6C7-C952-2C16116BCDEB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4964511" cy="5307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AR" sz="2000">
              <a:latin typeface="Roboto Light" panose="02000000000000000000" pitchFamily="2" charset="0"/>
              <a:ea typeface="Roboto Light" panose="02000000000000000000" pitchFamily="2" charset="0"/>
            </a:rPr>
            <a:t>Ranking</a:t>
          </a:r>
          <a:r>
            <a:rPr lang="es-AR" sz="2000" baseline="0">
              <a:latin typeface="Roboto Light" panose="02000000000000000000" pitchFamily="2" charset="0"/>
              <a:ea typeface="Roboto Light" panose="02000000000000000000" pitchFamily="2" charset="0"/>
            </a:rPr>
            <a:t> por unidades vendidas</a:t>
          </a:r>
          <a:endParaRPr lang="es-AR" sz="1100">
            <a:latin typeface="Roboto Light" panose="02000000000000000000" pitchFamily="2" charset="0"/>
            <a:ea typeface="Roboto Light" panose="02000000000000000000" pitchFamily="2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0.00899</cdr:x>
      <cdr:y>0.01206</cdr:y>
    </cdr:from>
    <cdr:to>
      <cdr:x>0.95422</cdr:x>
      <cdr:y>0.11874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E981BE6B-DAE1-1B48-AD0A-09CB0BCCB353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341992" cy="4492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AR" sz="2000">
              <a:latin typeface="Roboto Light" panose="02000000000000000000" pitchFamily="2" charset="0"/>
              <a:ea typeface="Roboto Light" panose="02000000000000000000" pitchFamily="2" charset="0"/>
            </a:rPr>
            <a:t>Ranking</a:t>
          </a:r>
          <a:r>
            <a:rPr lang="es-AR" sz="2000" baseline="0">
              <a:latin typeface="Roboto Light" panose="02000000000000000000" pitchFamily="2" charset="0"/>
              <a:ea typeface="Roboto Light" panose="02000000000000000000" pitchFamily="2" charset="0"/>
            </a:rPr>
            <a:t> por utilidad ($)</a:t>
          </a:r>
          <a:endParaRPr lang="es-AR" sz="1100">
            <a:latin typeface="Roboto Light" panose="02000000000000000000" pitchFamily="2" charset="0"/>
            <a:ea typeface="Roboto Light" panose="02000000000000000000" pitchFamily="2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0.01466</cdr:y>
    </cdr:from>
    <cdr:to>
      <cdr:x>1</cdr:x>
      <cdr:y>0.14197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EFBF354F-C3D4-01DC-53AF-19036AFA6A0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092572" cy="4412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AR" sz="2000">
              <a:latin typeface="Roboto Light" panose="02000000000000000000" pitchFamily="2" charset="0"/>
              <a:ea typeface="Roboto Light" panose="02000000000000000000" pitchFamily="2" charset="0"/>
            </a:rPr>
            <a:t>Tipo de Cliente</a:t>
          </a:r>
          <a:endParaRPr lang="es-AR" sz="1100">
            <a:latin typeface="Roboto Light" panose="02000000000000000000" pitchFamily="2" charset="0"/>
            <a:ea typeface="Roboto Light" panose="02000000000000000000" pitchFamily="2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0.00529</cdr:x>
      <cdr:y>0.01594</cdr:y>
    </cdr:from>
    <cdr:to>
      <cdr:x>0.78105</cdr:x>
      <cdr:y>0.09869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29471AD-6CF8-48A8-A5CC-8EA288A1B9C9}"/>
            </a:ext>
          </a:extLst>
        </cdr:cNvPr>
        <cdr:cNvSpPr txBox="1"/>
      </cdr:nvSpPr>
      <cdr:spPr>
        <a:xfrm xmlns:a="http://schemas.openxmlformats.org/drawingml/2006/main">
          <a:off x="37320" y="78187"/>
          <a:ext cx="5472860" cy="4058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AR" sz="2000">
              <a:latin typeface="Roboto Light" panose="02000000000000000000" pitchFamily="2" charset="0"/>
              <a:ea typeface="Roboto Light" panose="02000000000000000000" pitchFamily="2" charset="0"/>
            </a:rPr>
            <a:t>Cantidad de Cuotas con tarjeta de crédito</a:t>
          </a:r>
          <a:endParaRPr lang="es-AR" sz="1100">
            <a:latin typeface="Roboto Light" panose="02000000000000000000" pitchFamily="2" charset="0"/>
            <a:ea typeface="Roboto Light" panose="02000000000000000000" pitchFamily="2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619125</xdr:colOff>
      <xdr:row>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334FBB-131E-44E3-87F8-49D846D9F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619125" cy="619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590551</xdr:colOff>
      <xdr:row>1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703EC4-D846-4994-B77B-5F5F0FFD6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80976"/>
          <a:ext cx="590550" cy="5905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401601</xdr:colOff>
      <xdr:row>0</xdr:row>
      <xdr:rowOff>214489</xdr:rowOff>
    </xdr:from>
    <xdr:to>
      <xdr:col>14</xdr:col>
      <xdr:colOff>585610</xdr:colOff>
      <xdr:row>1</xdr:row>
      <xdr:rowOff>214489</xdr:rowOff>
    </xdr:to>
    <xdr:sp macro="" textlink="">
      <xdr:nvSpPr>
        <xdr:cNvPr id="2" name="TextBox 13">
          <a:extLst>
            <a:ext uri="{FF2B5EF4-FFF2-40B4-BE49-F238E27FC236}">
              <a16:creationId xmlns:a16="http://schemas.microsoft.com/office/drawing/2014/main" id="{73AAE055-065A-4318-B3A6-5F1D6FC89E2B}"/>
            </a:ext>
          </a:extLst>
        </xdr:cNvPr>
        <xdr:cNvSpPr txBox="1"/>
      </xdr:nvSpPr>
      <xdr:spPr>
        <a:xfrm>
          <a:off x="18344444" y="204611"/>
          <a:ext cx="2018030" cy="7581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endParaRPr lang="en-US" sz="1400" b="1">
            <a:solidFill>
              <a:srgbClr val="DCF8F0"/>
            </a:solidFill>
            <a:latin typeface="Arial Rounded MT Bold" panose="020F0704030504030204" pitchFamily="34" charset="77"/>
            <a:ea typeface="Apple Symbols" panose="02000000000000000000" pitchFamily="2" charset="-79"/>
            <a:cs typeface="Apple Symbols" panose="02000000000000000000" pitchFamily="2" charset="-79"/>
          </a:endParaRPr>
        </a:p>
      </xdr:txBody>
    </xdr:sp>
    <xdr:clientData/>
  </xdr:twoCellAnchor>
  <xdr:twoCellAnchor editAs="oneCell">
    <xdr:from>
      <xdr:col>0</xdr:col>
      <xdr:colOff>63500</xdr:colOff>
      <xdr:row>0</xdr:row>
      <xdr:rowOff>42334</xdr:rowOff>
    </xdr:from>
    <xdr:to>
      <xdr:col>0</xdr:col>
      <xdr:colOff>740833</xdr:colOff>
      <xdr:row>0</xdr:row>
      <xdr:rowOff>719667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5111BB-28E1-4C50-B620-8F156C34D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22251"/>
          <a:ext cx="677333" cy="67733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cilia PlanillaExcel" refreshedDate="45079.800327083336" createdVersion="8" refreshedVersion="8" minRefreshableVersion="3" recordCount="10" xr:uid="{827100CA-A5BB-4F67-B451-00D1AF08E420}">
  <cacheSource type="worksheet">
    <worksheetSource name="Ventas"/>
  </cacheSource>
  <cacheFields count="14">
    <cacheField name="FECHA" numFmtId="14">
      <sharedItems containsSemiMixedTypes="0" containsNonDate="0" containsDate="1" containsString="0" minDate="2023-01-02T00:00:00" maxDate="2024-05-12T00:00:00"/>
    </cacheField>
    <cacheField name="AÑO" numFmtId="0">
      <sharedItems count="2">
        <s v="2023"/>
        <s v="2024"/>
      </sharedItems>
    </cacheField>
    <cacheField name="MES" numFmtId="0">
      <sharedItems count="6">
        <s v="enero"/>
        <s v="febrero"/>
        <s v="marzo"/>
        <s v="abril"/>
        <s v="mayo"/>
        <s v="" u="1"/>
      </sharedItems>
    </cacheField>
    <cacheField name="CLIENTE" numFmtId="0">
      <sharedItems containsBlank="1" count="8">
        <s v="Cliente 2"/>
        <s v="Cliente 4"/>
        <s v="Cliente 3"/>
        <s v="Cliente 7"/>
        <s v="Cliente 6"/>
        <s v="Cliente 1"/>
        <s v="Cliente 5"/>
        <m u="1"/>
      </sharedItems>
    </cacheField>
    <cacheField name="CATEGORÍA" numFmtId="0">
      <sharedItems count="4">
        <s v="Persona"/>
        <s v="Empresa"/>
        <s v="" u="1"/>
        <s v="Persona Natural" u="1"/>
      </sharedItems>
    </cacheField>
    <cacheField name="PRODUCTO" numFmtId="0">
      <sharedItems containsBlank="1" count="9">
        <s v="Producto 3"/>
        <s v="Producto 5"/>
        <s v="Producto 2"/>
        <s v="Producto 7"/>
        <s v="Producto 6"/>
        <s v="Producto 4"/>
        <m u="1"/>
        <s v="Producto 8" u="1"/>
        <s v="Producto 1" u="1"/>
      </sharedItems>
    </cacheField>
    <cacheField name="CANTIDAD" numFmtId="0">
      <sharedItems containsSemiMixedTypes="0" containsString="0" containsNumber="1" containsInteger="1" minValue="1" maxValue="10"/>
    </cacheField>
    <cacheField name="TOTAL" numFmtId="164">
      <sharedItems containsSemiMixedTypes="0" containsString="0" containsNumber="1" minValue="168.35443037974682" maxValue="1898.7341772151899"/>
    </cacheField>
    <cacheField name="COSTO" numFmtId="164">
      <sharedItems containsSemiMixedTypes="0" containsString="0" containsNumber="1" containsInteger="1" minValue="133" maxValue="1500"/>
    </cacheField>
    <cacheField name="UTILIDAD" numFmtId="164">
      <sharedItems containsSemiMixedTypes="0" containsString="0" containsNumber="1" minValue="35.354430379746816" maxValue="398.7341772151899"/>
    </cacheField>
    <cacheField name="CANAL DE VENTA" numFmtId="0">
      <sharedItems containsBlank="1" count="3">
        <s v="Online"/>
        <s v="Presencial"/>
        <m u="1"/>
      </sharedItems>
    </cacheField>
    <cacheField name="TIPO" numFmtId="0">
      <sharedItems containsBlank="1" count="7">
        <s v="Instagram"/>
        <s v="Tienda Corrientes"/>
        <s v="Facebook"/>
        <s v="Sitio Web"/>
        <s v="Tienda Santa Fe"/>
        <s v="Tienda 9 de Julio"/>
        <m u="1"/>
      </sharedItems>
    </cacheField>
    <cacheField name="MEDIO DE PAGO" numFmtId="0">
      <sharedItems containsBlank="1" count="4">
        <s v="Tarjeta de crédito"/>
        <s v="Efectivo"/>
        <s v="Débito"/>
        <m u="1"/>
      </sharedItems>
    </cacheField>
    <cacheField name="Nro. CUOTAS" numFmtId="0">
      <sharedItems containsString="0" containsBlank="1" containsNumber="1" containsInteger="1" minValue="0" maxValue="6" count="4">
        <n v="3"/>
        <n v="0"/>
        <m/>
        <n v="6"/>
      </sharedItems>
    </cacheField>
  </cacheFields>
  <extLst>
    <ext xmlns:x14="http://schemas.microsoft.com/office/spreadsheetml/2009/9/main" uri="{725AE2AE-9491-48be-B2B4-4EB974FC3084}">
      <x14:pivotCacheDefinition pivotCacheId="9588109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d v="2023-01-02T00:00:00"/>
    <x v="0"/>
    <x v="0"/>
    <x v="0"/>
    <x v="0"/>
    <x v="0"/>
    <n v="10"/>
    <n v="1898.7341772151899"/>
    <n v="1500"/>
    <n v="398.7341772151899"/>
    <x v="0"/>
    <x v="0"/>
    <x v="0"/>
    <x v="0"/>
  </r>
  <r>
    <d v="2023-01-04T00:00:00"/>
    <x v="0"/>
    <x v="0"/>
    <x v="1"/>
    <x v="1"/>
    <x v="1"/>
    <n v="10"/>
    <n v="1683.5443037974683"/>
    <n v="1330"/>
    <n v="353.54430379746827"/>
    <x v="1"/>
    <x v="1"/>
    <x v="1"/>
    <x v="1"/>
  </r>
  <r>
    <d v="2023-02-05T00:00:00"/>
    <x v="0"/>
    <x v="1"/>
    <x v="0"/>
    <x v="0"/>
    <x v="2"/>
    <n v="5"/>
    <n v="822.78481012658222"/>
    <n v="650"/>
    <n v="172.78481012658222"/>
    <x v="0"/>
    <x v="2"/>
    <x v="2"/>
    <x v="2"/>
  </r>
  <r>
    <d v="2023-02-09T00:00:00"/>
    <x v="0"/>
    <x v="1"/>
    <x v="2"/>
    <x v="0"/>
    <x v="3"/>
    <n v="6"/>
    <n v="843.03797468354423"/>
    <n v="666"/>
    <n v="177.03797468354423"/>
    <x v="0"/>
    <x v="3"/>
    <x v="0"/>
    <x v="3"/>
  </r>
  <r>
    <d v="2023-02-10T00:00:00"/>
    <x v="0"/>
    <x v="1"/>
    <x v="3"/>
    <x v="1"/>
    <x v="4"/>
    <n v="7"/>
    <n v="1081.0126582278481"/>
    <n v="854"/>
    <n v="227.01265822784808"/>
    <x v="0"/>
    <x v="2"/>
    <x v="0"/>
    <x v="0"/>
  </r>
  <r>
    <d v="2023-03-08T00:00:00"/>
    <x v="0"/>
    <x v="2"/>
    <x v="4"/>
    <x v="1"/>
    <x v="5"/>
    <n v="1"/>
    <n v="177.2151898734177"/>
    <n v="140"/>
    <n v="37.2151898734177"/>
    <x v="1"/>
    <x v="4"/>
    <x v="1"/>
    <x v="2"/>
  </r>
  <r>
    <d v="2023-03-09T00:00:00"/>
    <x v="0"/>
    <x v="2"/>
    <x v="5"/>
    <x v="1"/>
    <x v="1"/>
    <n v="2"/>
    <n v="336.70886075949363"/>
    <n v="266"/>
    <n v="70.708860759493632"/>
    <x v="1"/>
    <x v="5"/>
    <x v="1"/>
    <x v="2"/>
  </r>
  <r>
    <d v="2023-04-10T00:00:00"/>
    <x v="0"/>
    <x v="3"/>
    <x v="2"/>
    <x v="0"/>
    <x v="0"/>
    <n v="4"/>
    <n v="759.49367088607596"/>
    <n v="600"/>
    <n v="159.49367088607596"/>
    <x v="1"/>
    <x v="4"/>
    <x v="1"/>
    <x v="2"/>
  </r>
  <r>
    <d v="2024-04-15T00:00:00"/>
    <x v="1"/>
    <x v="3"/>
    <x v="6"/>
    <x v="1"/>
    <x v="3"/>
    <n v="7"/>
    <n v="983.54430379746827"/>
    <n v="777"/>
    <n v="206.54430379746827"/>
    <x v="0"/>
    <x v="0"/>
    <x v="0"/>
    <x v="3"/>
  </r>
  <r>
    <d v="2024-05-11T00:00:00"/>
    <x v="1"/>
    <x v="4"/>
    <x v="2"/>
    <x v="0"/>
    <x v="1"/>
    <n v="1"/>
    <n v="168.35443037974682"/>
    <n v="133"/>
    <n v="35.354430379746816"/>
    <x v="0"/>
    <x v="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7CD9B8-AF78-4095-BCE3-0CBBE15C4996}" name="Clientes_Cantidad" cacheId="0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6">
  <location ref="B9:C13" firstHeaderRow="1" firstDataRow="1" firstDataCol="1"/>
  <pivotFields count="14">
    <pivotField numFmtId="14" showAll="0"/>
    <pivotField showAll="0">
      <items count="3">
        <item x="0"/>
        <item h="1" x="1"/>
        <item t="default"/>
      </items>
    </pivotField>
    <pivotField showAll="0">
      <items count="7">
        <item h="1" x="0"/>
        <item x="1"/>
        <item h="1" x="2"/>
        <item h="1" x="3"/>
        <item h="1" x="4"/>
        <item h="1" m="1" x="5"/>
        <item t="default"/>
      </items>
    </pivotField>
    <pivotField axis="axisRow" showAll="0" sortType="descending">
      <items count="9">
        <item x="5"/>
        <item x="0"/>
        <item x="2"/>
        <item x="1"/>
        <item x="6"/>
        <item x="4"/>
        <item x="3"/>
        <item m="1"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numFmtId="164"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4">
    <i>
      <x v="6"/>
    </i>
    <i>
      <x v="2"/>
    </i>
    <i>
      <x v="1"/>
    </i>
    <i t="grand">
      <x/>
    </i>
  </rowItems>
  <colItems count="1">
    <i/>
  </colItems>
  <dataFields count="1">
    <dataField name="Suma de CANTIDAD" fld="6" baseField="0" baseItem="0"/>
  </dataFields>
  <formats count="14"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3" type="button" dataOnly="0" labelOnly="1" outline="0" axis="axisRow" fieldPosition="0"/>
    </format>
    <format dxfId="10">
      <pivotArea dataOnly="0" labelOnly="1" fieldPosition="0">
        <references count="1">
          <reference field="3" count="0"/>
        </references>
      </pivotArea>
    </format>
    <format dxfId="9">
      <pivotArea dataOnly="0" labelOnly="1" grandRow="1" outline="0" fieldPosition="0"/>
    </format>
    <format dxfId="8">
      <pivotArea dataOnly="0" labelOnly="1" outline="0" axis="axisValues" fieldPosition="0"/>
    </format>
    <format dxfId="7">
      <pivotArea field="3" type="button" dataOnly="0" labelOnly="1" outline="0" axis="axisRow" fieldPosition="0"/>
    </format>
    <format dxfId="6">
      <pivotArea dataOnly="0" labelOnly="1" outline="0" axis="axisValues" fieldPosition="0"/>
    </format>
    <format dxfId="5">
      <pivotArea field="3" type="button" dataOnly="0" labelOnly="1" outline="0" axis="axisRow" fieldPosition="0"/>
    </format>
    <format dxfId="4">
      <pivotArea dataOnly="0" labelOnly="1" outline="0" axis="axisValues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chartFormats count="2">
    <chartFormat chart="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A01460-F42A-4E80-9F09-E0C6D60B9574}" name="Cuotas" cacheId="0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22">
  <location ref="N11:O14" firstHeaderRow="1" firstDataRow="1" firstDataCol="1" rowPageCount="1" colPageCount="1"/>
  <pivotFields count="14">
    <pivotField numFmtId="14" showAll="0"/>
    <pivotField showAll="0">
      <items count="3">
        <item x="0"/>
        <item h="1" x="1"/>
        <item t="default"/>
      </items>
    </pivotField>
    <pivotField showAll="0">
      <items count="7">
        <item h="1" x="0"/>
        <item x="1"/>
        <item h="1" x="2"/>
        <item h="1" x="3"/>
        <item h="1" x="4"/>
        <item h="1" m="1" x="5"/>
        <item t="default"/>
      </items>
    </pivotField>
    <pivotField showAll="0">
      <items count="9">
        <item x="5"/>
        <item x="0"/>
        <item x="2"/>
        <item x="1"/>
        <item x="6"/>
        <item x="4"/>
        <item x="3"/>
        <item m="1" x="7"/>
        <item t="default"/>
      </items>
    </pivotField>
    <pivotField showAll="0"/>
    <pivotField showAll="0"/>
    <pivotField showAll="0"/>
    <pivotField dataField="1" numFmtId="164" showAll="0"/>
    <pivotField showAll="0"/>
    <pivotField showAll="0"/>
    <pivotField showAll="0"/>
    <pivotField showAll="0"/>
    <pivotField axis="axisPage" multipleItemSelectionAllowed="1" showAll="0">
      <items count="5">
        <item h="1" x="2"/>
        <item h="1" x="1"/>
        <item x="0"/>
        <item h="1" m="1" x="3"/>
        <item t="default"/>
      </items>
    </pivotField>
    <pivotField axis="axisRow" showAll="0">
      <items count="5">
        <item x="1"/>
        <item x="0"/>
        <item x="3"/>
        <item x="2"/>
        <item t="default"/>
      </items>
    </pivotField>
  </pivotFields>
  <rowFields count="1">
    <field x="13"/>
  </rowFields>
  <rowItems count="3">
    <i>
      <x v="1"/>
    </i>
    <i>
      <x v="2"/>
    </i>
    <i t="grand">
      <x/>
    </i>
  </rowItems>
  <colItems count="1">
    <i/>
  </colItems>
  <pageFields count="1">
    <pageField fld="12" hier="-1"/>
  </pageFields>
  <dataFields count="1">
    <dataField name="Suma de TOTAL" fld="7" showDataAs="percentOfTotal" baseField="4" baseItem="0" numFmtId="10"/>
  </dataFields>
  <formats count="13">
    <format dxfId="26">
      <pivotArea type="all" dataOnly="0" outline="0" fieldPosition="0"/>
    </format>
    <format dxfId="25">
      <pivotArea outline="0" collapsedLevelsAreSubtotals="1" fieldPosition="0"/>
    </format>
    <format dxfId="24">
      <pivotArea field="3" type="button" dataOnly="0" labelOnly="1" outline="0"/>
    </format>
    <format dxfId="23">
      <pivotArea dataOnly="0" labelOnly="1" grandRow="1" outline="0" fieldPosition="0"/>
    </format>
    <format dxfId="22">
      <pivotArea dataOnly="0" labelOnly="1" outline="0" axis="axisValues" fieldPosition="0"/>
    </format>
    <format dxfId="21">
      <pivotArea outline="0" collapsedLevelsAreSubtotals="1" fieldPosition="0"/>
    </format>
    <format dxfId="20">
      <pivotArea outline="0" fieldPosition="0">
        <references count="1">
          <reference field="4294967294" count="1">
            <x v="0"/>
          </reference>
        </references>
      </pivotArea>
    </format>
    <format dxfId="19">
      <pivotArea field="13" type="button" dataOnly="0" labelOnly="1" outline="0" axis="axisRow" fieldPosition="0"/>
    </format>
    <format dxfId="18">
      <pivotArea dataOnly="0" labelOnly="1" outline="0" axis="axisValues" fieldPosition="0"/>
    </format>
    <format dxfId="17">
      <pivotArea field="13" type="button" dataOnly="0" labelOnly="1" outline="0" axis="axisRow" fieldPosition="0"/>
    </format>
    <format dxfId="16">
      <pivotArea dataOnly="0" labelOnly="1" outline="0" axis="axisValues" fieldPosition="0"/>
    </format>
    <format dxfId="15">
      <pivotArea dataOnly="0" grandRow="1" fieldPosition="0"/>
    </format>
    <format dxfId="14">
      <pivotArea dataOnly="0" grandRow="1" fieldPosition="0"/>
    </format>
  </formats>
  <chartFormats count="3">
    <chartFormat chart="1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F04332-3542-4ED6-9C03-BDCD2AB2A594}" name="Categoría_Clientes" cacheId="0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13">
  <location ref="H9:I12" firstHeaderRow="1" firstDataRow="1" firstDataCol="1"/>
  <pivotFields count="14">
    <pivotField numFmtId="14" showAll="0"/>
    <pivotField showAll="0">
      <items count="3">
        <item x="0"/>
        <item h="1" x="1"/>
        <item t="default"/>
      </items>
    </pivotField>
    <pivotField showAll="0">
      <items count="7">
        <item h="1" x="0"/>
        <item x="1"/>
        <item h="1" x="2"/>
        <item h="1" x="3"/>
        <item h="1" x="4"/>
        <item h="1" m="1" x="5"/>
        <item t="default"/>
      </items>
    </pivotField>
    <pivotField showAll="0">
      <items count="9">
        <item x="5"/>
        <item x="0"/>
        <item x="2"/>
        <item x="1"/>
        <item x="6"/>
        <item x="4"/>
        <item x="3"/>
        <item m="1" x="7"/>
        <item t="default"/>
      </items>
    </pivotField>
    <pivotField axis="axisRow" showAll="0">
      <items count="5">
        <item x="1"/>
        <item m="1" x="3"/>
        <item x="0"/>
        <item m="1" x="2"/>
        <item t="default"/>
      </items>
    </pivotField>
    <pivotField showAll="0"/>
    <pivotField showAll="0"/>
    <pivotField dataField="1" numFmtId="164"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3">
    <i>
      <x/>
    </i>
    <i>
      <x v="2"/>
    </i>
    <i t="grand">
      <x/>
    </i>
  </rowItems>
  <colItems count="1">
    <i/>
  </colItems>
  <dataFields count="1">
    <dataField name="Suma de TOTAL" fld="7" showDataAs="percentOfTotal" baseField="4" baseItem="0" numFmtId="10"/>
  </dataFields>
  <formats count="13"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3" type="button" dataOnly="0" labelOnly="1" outline="0"/>
    </format>
    <format dxfId="36">
      <pivotArea dataOnly="0" labelOnly="1" grandRow="1" outline="0" fieldPosition="0"/>
    </format>
    <format dxfId="35">
      <pivotArea dataOnly="0" labelOnly="1" outline="0" axis="axisValues" fieldPosition="0"/>
    </format>
    <format dxfId="34">
      <pivotArea outline="0" collapsedLevelsAreSubtotals="1" fieldPosition="0"/>
    </format>
    <format dxfId="33">
      <pivotArea outline="0" fieldPosition="0">
        <references count="1">
          <reference field="4294967294" count="1">
            <x v="0"/>
          </reference>
        </references>
      </pivotArea>
    </format>
    <format dxfId="32">
      <pivotArea field="4" type="button" dataOnly="0" labelOnly="1" outline="0" axis="axisRow" fieldPosition="0"/>
    </format>
    <format dxfId="31">
      <pivotArea dataOnly="0" labelOnly="1" outline="0" axis="axisValues" fieldPosition="0"/>
    </format>
    <format dxfId="30">
      <pivotArea field="4" type="button" dataOnly="0" labelOnly="1" outline="0" axis="axisRow" fieldPosition="0"/>
    </format>
    <format dxfId="29">
      <pivotArea dataOnly="0" labelOnly="1" outline="0" axis="axisValues" fieldPosition="0"/>
    </format>
    <format dxfId="28">
      <pivotArea dataOnly="0" grandRow="1" axis="axisRow" fieldPosition="0"/>
    </format>
    <format dxfId="27">
      <pivotArea dataOnly="0" grandRow="1" axis="axisRow" fieldPosition="0"/>
    </format>
  </formats>
  <chartFormats count="4">
    <chartFormat chart="1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5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2" format="6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2" format="7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</chartFormats>
  <pivotTableStyleInfo name="PivotStyleLight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ABBE34-FEE7-41BE-A8D4-8A637ED023D2}" name="Plataforma_Venta" cacheId="0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12">
  <location ref="Q9:R13" firstHeaderRow="1" firstDataRow="1" firstDataCol="1"/>
  <pivotFields count="14">
    <pivotField numFmtId="14" showAll="0"/>
    <pivotField showAll="0">
      <items count="3">
        <item x="0"/>
        <item h="1" x="1"/>
        <item t="default"/>
      </items>
    </pivotField>
    <pivotField showAll="0">
      <items count="7">
        <item h="1" x="0"/>
        <item x="1"/>
        <item h="1" x="2"/>
        <item h="1" x="3"/>
        <item h="1" x="4"/>
        <item h="1" m="1" x="5"/>
        <item t="default"/>
      </items>
    </pivotField>
    <pivotField dataField="1" showAll="0">
      <items count="9">
        <item x="5"/>
        <item x="0"/>
        <item x="2"/>
        <item x="1"/>
        <item x="6"/>
        <item x="4"/>
        <item x="3"/>
        <item m="1" x="7"/>
        <item t="default"/>
      </items>
    </pivotField>
    <pivotField showAll="0"/>
    <pivotField showAll="0"/>
    <pivotField showAll="0"/>
    <pivotField numFmtId="164" showAll="0"/>
    <pivotField showAll="0"/>
    <pivotField showAll="0"/>
    <pivotField axis="axisRow" showAll="0">
      <items count="4">
        <item x="0"/>
        <item x="1"/>
        <item m="1" x="2"/>
        <item t="default"/>
      </items>
    </pivotField>
    <pivotField axis="axisRow" showAll="0">
      <items count="8">
        <item x="0"/>
        <item x="3"/>
        <item x="5"/>
        <item x="1"/>
        <item x="4"/>
        <item x="2"/>
        <item m="1" x="6"/>
        <item t="default"/>
      </items>
    </pivotField>
    <pivotField showAll="0"/>
    <pivotField showAll="0"/>
  </pivotFields>
  <rowFields count="2">
    <field x="10"/>
    <field x="11"/>
  </rowFields>
  <rowItems count="4">
    <i>
      <x/>
    </i>
    <i r="1">
      <x v="1"/>
    </i>
    <i r="1">
      <x v="5"/>
    </i>
    <i t="grand">
      <x/>
    </i>
  </rowItems>
  <colItems count="1">
    <i/>
  </colItems>
  <dataFields count="1">
    <dataField name="Cuenta de CLIENTE" fld="3" subtotal="count" showDataAs="percentOfTotal" baseField="11" baseItem="1" numFmtId="10"/>
  </dataFields>
  <formats count="13">
    <format dxfId="52">
      <pivotArea type="all" dataOnly="0" outline="0" fieldPosition="0"/>
    </format>
    <format dxfId="51">
      <pivotArea outline="0" collapsedLevelsAreSubtotals="1" fieldPosition="0"/>
    </format>
    <format dxfId="50">
      <pivotArea field="3" type="button" dataOnly="0" labelOnly="1" outline="0"/>
    </format>
    <format dxfId="49">
      <pivotArea dataOnly="0" labelOnly="1" grandRow="1" outline="0" fieldPosition="0"/>
    </format>
    <format dxfId="48">
      <pivotArea dataOnly="0" labelOnly="1" outline="0" axis="axisValues" fieldPosition="0"/>
    </format>
    <format dxfId="47">
      <pivotArea outline="0" collapsedLevelsAreSubtotals="1" fieldPosition="0"/>
    </format>
    <format dxfId="46">
      <pivotArea outline="0" fieldPosition="0">
        <references count="1">
          <reference field="4294967294" count="1">
            <x v="0"/>
          </reference>
        </references>
      </pivotArea>
    </format>
    <format dxfId="45">
      <pivotArea field="10" type="button" dataOnly="0" labelOnly="1" outline="0" axis="axisRow" fieldPosition="0"/>
    </format>
    <format dxfId="44">
      <pivotArea dataOnly="0" labelOnly="1" outline="0" axis="axisValues" fieldPosition="0"/>
    </format>
    <format dxfId="43">
      <pivotArea field="10" type="button" dataOnly="0" labelOnly="1" outline="0" axis="axisRow" fieldPosition="0"/>
    </format>
    <format dxfId="42">
      <pivotArea dataOnly="0" labelOnly="1" outline="0" axis="axisValues" fieldPosition="0"/>
    </format>
    <format dxfId="41">
      <pivotArea dataOnly="0" grandRow="1" fieldPosition="0"/>
    </format>
    <format dxfId="40">
      <pivotArea dataOnly="0" grandRow="1" fieldPosition="0"/>
    </format>
  </formats>
  <chartFormats count="3">
    <chartFormat chart="11" format="2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6">
      <pivotArea type="data" outline="0" fieldPosition="0">
        <references count="3">
          <reference field="4294967294" count="1" selected="0">
            <x v="0"/>
          </reference>
          <reference field="10" count="1" selected="0">
            <x v="0"/>
          </reference>
          <reference field="11" count="1" selected="0">
            <x v="0"/>
          </reference>
        </references>
      </pivotArea>
    </chartFormat>
    <chartFormat chart="11" format="27">
      <pivotArea type="data" outline="0" fieldPosition="0">
        <references count="3">
          <reference field="4294967294" count="1" selected="0">
            <x v="0"/>
          </reference>
          <reference field="10" count="1" selected="0">
            <x v="0"/>
          </reference>
          <reference field="11" count="1" selected="0">
            <x v="1"/>
          </reference>
        </references>
      </pivotArea>
    </chartFormat>
  </chartFormats>
  <pivotTableStyleInfo name="PivotStyleLight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8603A9-27C1-4856-BE53-8D309E8C8DF2}" name="Producto_comprado" cacheId="0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12">
  <location ref="W9:X13" firstHeaderRow="1" firstDataRow="1" firstDataCol="1"/>
  <pivotFields count="14">
    <pivotField numFmtId="14" showAll="0"/>
    <pivotField showAll="0"/>
    <pivotField showAll="0">
      <items count="7">
        <item h="1" x="0"/>
        <item x="1"/>
        <item h="1" x="2"/>
        <item h="1" x="3"/>
        <item h="1" x="4"/>
        <item h="1" m="1" x="5"/>
        <item t="default"/>
      </items>
    </pivotField>
    <pivotField showAll="0">
      <items count="9">
        <item x="3"/>
        <item x="4"/>
        <item x="6"/>
        <item x="1"/>
        <item x="2"/>
        <item x="0"/>
        <item x="5"/>
        <item m="1" x="7"/>
        <item t="default"/>
      </items>
    </pivotField>
    <pivotField showAll="0"/>
    <pivotField axis="axisRow" showAll="0" sortType="descending">
      <items count="10">
        <item m="1" x="8"/>
        <item x="2"/>
        <item x="0"/>
        <item x="5"/>
        <item x="1"/>
        <item x="4"/>
        <item x="3"/>
        <item m="1" x="7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numFmtId="164"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4">
    <i>
      <x v="5"/>
    </i>
    <i>
      <x v="6"/>
    </i>
    <i>
      <x v="1"/>
    </i>
    <i t="grand">
      <x/>
    </i>
  </rowItems>
  <colItems count="1">
    <i/>
  </colItems>
  <dataFields count="1">
    <dataField name="Suma de CANTIDAD" fld="6" baseField="5" baseItem="2" numFmtId="2"/>
  </dataFields>
  <formats count="15">
    <format dxfId="67">
      <pivotArea type="all" dataOnly="0" outline="0" fieldPosition="0"/>
    </format>
    <format dxfId="66">
      <pivotArea outline="0" collapsedLevelsAreSubtotals="1" fieldPosition="0"/>
    </format>
    <format dxfId="65">
      <pivotArea field="3" type="button" dataOnly="0" labelOnly="1" outline="0"/>
    </format>
    <format dxfId="64">
      <pivotArea dataOnly="0" labelOnly="1" grandRow="1" outline="0" fieldPosition="0"/>
    </format>
    <format dxfId="63">
      <pivotArea dataOnly="0" labelOnly="1" outline="0" axis="axisValues" fieldPosition="0"/>
    </format>
    <format dxfId="62">
      <pivotArea outline="0" collapsedLevelsAreSubtotals="1" fieldPosition="0"/>
    </format>
    <format dxfId="61">
      <pivotArea outline="0" fieldPosition="0">
        <references count="1">
          <reference field="4294967294" count="1">
            <x v="0"/>
          </reference>
        </references>
      </pivotArea>
    </format>
    <format dxfId="60">
      <pivotArea field="5" type="button" dataOnly="0" labelOnly="1" outline="0" axis="axisRow" fieldPosition="0"/>
    </format>
    <format dxfId="59">
      <pivotArea dataOnly="0" labelOnly="1" outline="0" axis="axisValues" fieldPosition="0"/>
    </format>
    <format dxfId="58">
      <pivotArea field="5" type="button" dataOnly="0" labelOnly="1" outline="0" axis="axisRow" fieldPosition="0"/>
    </format>
    <format dxfId="57">
      <pivotArea dataOnly="0" labelOnly="1" outline="0" axis="axisValues" fieldPosition="0"/>
    </format>
    <format dxfId="56">
      <pivotArea grandRow="1" outline="0" collapsedLevelsAreSubtotals="1" fieldPosition="0"/>
    </format>
    <format dxfId="55">
      <pivotArea dataOnly="0" labelOnly="1" grandRow="1" outline="0" fieldPosition="0"/>
    </format>
    <format dxfId="54">
      <pivotArea grandRow="1" outline="0" collapsedLevelsAreSubtotals="1" fieldPosition="0"/>
    </format>
    <format dxfId="53">
      <pivotArea dataOnly="0" labelOnly="1" grandRow="1" outline="0" fieldPosition="0"/>
    </format>
  </formats>
  <pivotTableStyleInfo name="PivotStyleLight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BB8385-372A-4A16-B37E-7142914274E8}" name="Cliente_frecuencia" cacheId="0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12">
  <location ref="T9:U13" firstHeaderRow="1" firstDataRow="1" firstDataCol="1"/>
  <pivotFields count="14">
    <pivotField numFmtId="14" showAll="0"/>
    <pivotField showAll="0">
      <items count="3">
        <item x="0"/>
        <item h="1" x="1"/>
        <item t="default"/>
      </items>
    </pivotField>
    <pivotField showAll="0">
      <items count="7">
        <item h="1" x="0"/>
        <item x="1"/>
        <item h="1" x="2"/>
        <item h="1" x="3"/>
        <item h="1" x="4"/>
        <item h="1" m="1" x="5"/>
        <item t="default"/>
      </items>
    </pivotField>
    <pivotField axis="axisRow" dataField="1" showAll="0" sortType="descending">
      <items count="9">
        <item x="3"/>
        <item x="4"/>
        <item x="6"/>
        <item x="1"/>
        <item x="2"/>
        <item x="0"/>
        <item x="5"/>
        <item m="1"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4">
    <i>
      <x/>
    </i>
    <i>
      <x v="5"/>
    </i>
    <i>
      <x v="4"/>
    </i>
    <i t="grand">
      <x/>
    </i>
  </rowItems>
  <colItems count="1">
    <i/>
  </colItems>
  <dataFields count="1">
    <dataField name="Cuenta de CLIENTE" fld="3" subtotal="count" baseField="3" baseItem="0" numFmtId="2"/>
  </dataFields>
  <formats count="13">
    <format dxfId="80">
      <pivotArea type="all" dataOnly="0" outline="0" fieldPosition="0"/>
    </format>
    <format dxfId="79">
      <pivotArea outline="0" collapsedLevelsAreSubtotals="1" fieldPosition="0"/>
    </format>
    <format dxfId="78">
      <pivotArea field="3" type="button" dataOnly="0" labelOnly="1" outline="0" axis="axisRow" fieldPosition="0"/>
    </format>
    <format dxfId="77">
      <pivotArea dataOnly="0" labelOnly="1" grandRow="1" outline="0" fieldPosition="0"/>
    </format>
    <format dxfId="76">
      <pivotArea dataOnly="0" labelOnly="1" outline="0" axis="axisValues" fieldPosition="0"/>
    </format>
    <format dxfId="75">
      <pivotArea outline="0" collapsedLevelsAreSubtotals="1" fieldPosition="0"/>
    </format>
    <format dxfId="74">
      <pivotArea outline="0" fieldPosition="0">
        <references count="1">
          <reference field="4294967294" count="1">
            <x v="0"/>
          </reference>
        </references>
      </pivotArea>
    </format>
    <format dxfId="73">
      <pivotArea field="3" type="button" dataOnly="0" labelOnly="1" outline="0" axis="axisRow" fieldPosition="0"/>
    </format>
    <format dxfId="72">
      <pivotArea dataOnly="0" labelOnly="1" outline="0" axis="axisValues" fieldPosition="0"/>
    </format>
    <format dxfId="71">
      <pivotArea field="3" type="button" dataOnly="0" labelOnly="1" outline="0" axis="axisRow" fieldPosition="0"/>
    </format>
    <format dxfId="70">
      <pivotArea dataOnly="0" labelOnly="1" outline="0" axis="axisValues" fieldPosition="0"/>
    </format>
    <format dxfId="69">
      <pivotArea dataOnly="0" grandRow="1" fieldPosition="0"/>
    </format>
    <format dxfId="68">
      <pivotArea dataOnly="0" grandRow="1" fieldPosition="0"/>
    </format>
  </formats>
  <pivotTableStyleInfo name="PivotStyleLight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0AA05F-CE91-4A06-8748-3561DF8BE0C9}" name="Modo_pago" cacheId="0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20">
  <location ref="K9:L12" firstHeaderRow="1" firstDataRow="1" firstDataCol="1"/>
  <pivotFields count="14">
    <pivotField numFmtId="14" showAll="0"/>
    <pivotField showAll="0">
      <items count="3">
        <item x="0"/>
        <item h="1" x="1"/>
        <item t="default"/>
      </items>
    </pivotField>
    <pivotField showAll="0">
      <items count="7">
        <item h="1" x="0"/>
        <item x="1"/>
        <item h="1" x="2"/>
        <item h="1" x="3"/>
        <item h="1" x="4"/>
        <item h="1" m="1" x="5"/>
        <item t="default"/>
      </items>
    </pivotField>
    <pivotField showAll="0">
      <items count="9">
        <item x="5"/>
        <item x="0"/>
        <item x="2"/>
        <item x="1"/>
        <item x="6"/>
        <item x="4"/>
        <item x="3"/>
        <item m="1" x="7"/>
        <item t="default"/>
      </items>
    </pivotField>
    <pivotField showAll="0"/>
    <pivotField showAll="0"/>
    <pivotField showAll="0"/>
    <pivotField dataField="1" numFmtId="164" showAll="0"/>
    <pivotField showAll="0"/>
    <pivotField showAll="0"/>
    <pivotField showAll="0"/>
    <pivotField showAll="0"/>
    <pivotField axis="axisRow" showAll="0">
      <items count="5">
        <item x="2"/>
        <item x="1"/>
        <item x="0"/>
        <item m="1" x="3"/>
        <item t="default"/>
      </items>
    </pivotField>
    <pivotField showAll="0"/>
  </pivotFields>
  <rowFields count="1">
    <field x="12"/>
  </rowFields>
  <rowItems count="3">
    <i>
      <x/>
    </i>
    <i>
      <x v="2"/>
    </i>
    <i t="grand">
      <x/>
    </i>
  </rowItems>
  <colItems count="1">
    <i/>
  </colItems>
  <dataFields count="1">
    <dataField name="Suma de TOTAL" fld="7" showDataAs="percentOfTotal" baseField="4" baseItem="0" numFmtId="10"/>
  </dataFields>
  <formats count="13">
    <format dxfId="93">
      <pivotArea type="all" dataOnly="0" outline="0" fieldPosition="0"/>
    </format>
    <format dxfId="92">
      <pivotArea outline="0" collapsedLevelsAreSubtotals="1" fieldPosition="0"/>
    </format>
    <format dxfId="91">
      <pivotArea field="3" type="button" dataOnly="0" labelOnly="1" outline="0"/>
    </format>
    <format dxfId="90">
      <pivotArea dataOnly="0" labelOnly="1" grandRow="1" outline="0" fieldPosition="0"/>
    </format>
    <format dxfId="89">
      <pivotArea dataOnly="0" labelOnly="1" outline="0" axis="axisValues" fieldPosition="0"/>
    </format>
    <format dxfId="88">
      <pivotArea outline="0" collapsedLevelsAreSubtotals="1" fieldPosition="0"/>
    </format>
    <format dxfId="87">
      <pivotArea outline="0" fieldPosition="0">
        <references count="1">
          <reference field="4294967294" count="1">
            <x v="0"/>
          </reference>
        </references>
      </pivotArea>
    </format>
    <format dxfId="86">
      <pivotArea field="12" type="button" dataOnly="0" labelOnly="1" outline="0" axis="axisRow" fieldPosition="0"/>
    </format>
    <format dxfId="85">
      <pivotArea dataOnly="0" labelOnly="1" outline="0" axis="axisValues" fieldPosition="0"/>
    </format>
    <format dxfId="84">
      <pivotArea field="12" type="button" dataOnly="0" labelOnly="1" outline="0" axis="axisRow" fieldPosition="0"/>
    </format>
    <format dxfId="83">
      <pivotArea dataOnly="0" labelOnly="1" outline="0" axis="axisValues" fieldPosition="0"/>
    </format>
    <format dxfId="82">
      <pivotArea dataOnly="0" grandRow="1" fieldPosition="0"/>
    </format>
    <format dxfId="81">
      <pivotArea dataOnly="0" grandRow="1" fieldPosition="0"/>
    </format>
  </formats>
  <chartFormats count="6">
    <chartFormat chart="1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6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19" format="7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19" format="8">
      <pivotArea type="data" outline="0" fieldPosition="0">
        <references count="2">
          <reference field="4294967294" count="1" selected="0">
            <x v="0"/>
          </reference>
          <reference field="12" count="1" selected="0">
            <x v="2"/>
          </reference>
        </references>
      </pivotArea>
    </chartFormat>
  </chartFormats>
  <pivotTableStyleInfo name="PivotStyleLight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AA99D7-FBDA-4617-A880-09E3D2E09072}" name="Clientes_Utilidad" cacheId="0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7">
  <location ref="E9:F13" firstHeaderRow="1" firstDataRow="1" firstDataCol="1"/>
  <pivotFields count="14">
    <pivotField numFmtId="14" showAll="0"/>
    <pivotField showAll="0">
      <items count="3">
        <item x="0"/>
        <item h="1" x="1"/>
        <item t="default"/>
      </items>
    </pivotField>
    <pivotField showAll="0">
      <items count="7">
        <item h="1" x="0"/>
        <item x="1"/>
        <item h="1" x="2"/>
        <item h="1" x="3"/>
        <item h="1" x="4"/>
        <item h="1" m="1" x="5"/>
        <item t="default"/>
      </items>
    </pivotField>
    <pivotField axis="axisRow" showAll="0" sortType="ascending">
      <items count="9">
        <item x="5"/>
        <item x="0"/>
        <item x="2"/>
        <item x="1"/>
        <item x="6"/>
        <item x="4"/>
        <item x="3"/>
        <item m="1"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numFmtId="164" showAll="0"/>
    <pivotField showAll="0"/>
    <pivotField dataField="1" showAll="0"/>
    <pivotField showAll="0"/>
    <pivotField showAll="0"/>
    <pivotField showAll="0"/>
    <pivotField showAll="0"/>
  </pivotFields>
  <rowFields count="1">
    <field x="3"/>
  </rowFields>
  <rowItems count="4">
    <i>
      <x v="1"/>
    </i>
    <i>
      <x v="2"/>
    </i>
    <i>
      <x v="6"/>
    </i>
    <i t="grand">
      <x/>
    </i>
  </rowItems>
  <colItems count="1">
    <i/>
  </colItems>
  <dataFields count="1">
    <dataField name="Suma de UTILIDAD" fld="9" baseField="0" baseItem="0" numFmtId="165"/>
  </dataFields>
  <formats count="13">
    <format dxfId="106">
      <pivotArea type="all" dataOnly="0" outline="0" fieldPosition="0"/>
    </format>
    <format dxfId="105">
      <pivotArea outline="0" collapsedLevelsAreSubtotals="1" fieldPosition="0"/>
    </format>
    <format dxfId="104">
      <pivotArea field="3" type="button" dataOnly="0" labelOnly="1" outline="0" axis="axisRow" fieldPosition="0"/>
    </format>
    <format dxfId="103">
      <pivotArea dataOnly="0" labelOnly="1" fieldPosition="0">
        <references count="1">
          <reference field="3" count="0"/>
        </references>
      </pivotArea>
    </format>
    <format dxfId="102">
      <pivotArea dataOnly="0" labelOnly="1" grandRow="1" outline="0" fieldPosition="0"/>
    </format>
    <format dxfId="101">
      <pivotArea dataOnly="0" labelOnly="1" outline="0" axis="axisValues" fieldPosition="0"/>
    </format>
    <format dxfId="100">
      <pivotArea outline="0" collapsedLevelsAreSubtotals="1" fieldPosition="0"/>
    </format>
    <format dxfId="99">
      <pivotArea field="3" type="button" dataOnly="0" labelOnly="1" outline="0" axis="axisRow" fieldPosition="0"/>
    </format>
    <format dxfId="98">
      <pivotArea dataOnly="0" labelOnly="1" outline="0" axis="axisValues" fieldPosition="0"/>
    </format>
    <format dxfId="97">
      <pivotArea field="3" type="button" dataOnly="0" labelOnly="1" outline="0" axis="axisRow" fieldPosition="0"/>
    </format>
    <format dxfId="96">
      <pivotArea dataOnly="0" labelOnly="1" outline="0" axis="axisValues" fieldPosition="0"/>
    </format>
    <format dxfId="95">
      <pivotArea dataOnly="0" grandRow="1" fieldPosition="0"/>
    </format>
    <format dxfId="94">
      <pivotArea dataOnly="0" grandRow="1" fieldPosition="0"/>
    </format>
  </formats>
  <chartFormats count="1"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1" xr10:uid="{80E36E22-793F-4E96-982E-749F0D184C6F}" sourceName="MES">
  <pivotTables>
    <pivotTable tabId="16" name="Clientes_Cantidad"/>
    <pivotTable tabId="16" name="Clientes_Utilidad"/>
    <pivotTable tabId="16" name="Categoría_Clientes"/>
    <pivotTable tabId="16" name="Modo_pago"/>
    <pivotTable tabId="16" name="Cuotas"/>
    <pivotTable tabId="16" name="Plataforma_Venta"/>
    <pivotTable tabId="16" name="Cliente_frecuencia"/>
    <pivotTable tabId="16" name="Producto_comprado"/>
  </pivotTables>
  <data>
    <tabular pivotCacheId="95881090" showMissing="0">
      <items count="6">
        <i x="0"/>
        <i x="1" s="1"/>
        <i x="2"/>
        <i x="3"/>
        <i x="4"/>
        <i x="5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ÑO" xr10:uid="{26F31140-BCED-4D48-8A2E-2260FF805AB6}" sourceName="AÑO">
  <pivotTables>
    <pivotTable tabId="16" name="Clientes_Cantidad"/>
    <pivotTable tabId="16" name="Categoría_Clientes"/>
    <pivotTable tabId="16" name="Cliente_frecuencia"/>
    <pivotTable tabId="16" name="Clientes_Utilidad"/>
    <pivotTable tabId="16" name="Cuotas"/>
    <pivotTable tabId="16" name="Modo_pago"/>
    <pivotTable tabId="16" name="Plataforma_Venta"/>
  </pivotTables>
  <data>
    <tabular pivotCacheId="95881090">
      <items count="2">
        <i x="0" s="1"/>
        <i x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 2" xr10:uid="{C8B64C3E-BCDD-44F5-B431-C3A66A0F73CC}" cache="SegmentaciónDeDatos_MES1" caption="MES" style="Estilo de segmentación de datos 2" rowHeight="396000"/>
  <slicer name="AÑO 1" xr10:uid="{A1C5E648-F7BF-49C1-B0A3-A7424A1413C9}" cache="SegmentaciónDeDatos_AÑO" caption="AÑO" columnCount="2" style="Estilo de segmentación de datos 2" rowHeight="396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DCDBF03-4D94-44B6-9C91-456AFCBD92B3}" name="Sucursales" displayName="Sucursales" ref="F5:F8" totalsRowShown="0" headerRowDxfId="134" headerRowCellStyle="Normal" dataCellStyle="Normal">
  <autoFilter ref="F5:F8" xr:uid="{3DCDBF03-4D94-44B6-9C91-456AFCBD92B3}"/>
  <tableColumns count="1">
    <tableColumn id="1" xr3:uid="{CEAA5EDC-452C-46C5-A38A-69A04E6601CA}" name="SUCURSALES (PRESENCIAL)" dataCellStyle="Normal"/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FB6605F-95EF-4E8D-BC4F-25F394BA71BC}" name="Online" displayName="Online" ref="H5:H8" totalsRowShown="0" headerRowDxfId="133" headerRowCellStyle="Normal" dataCellStyle="Normal">
  <autoFilter ref="H5:H8" xr:uid="{8FB6605F-95EF-4E8D-BC4F-25F394BA71BC}"/>
  <tableColumns count="1">
    <tableColumn id="1" xr3:uid="{6B339475-1821-4ED0-8F94-7FD575D1B094}" name="ONLINE" dataCellStyle="Normal"/>
  </tableColumns>
  <tableStyleInfo name="TableStyleLight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F3F1456-CE01-4AEF-B7C3-9D740FFFF26B}" name="Medios_de_pago" displayName="Medios_de_pago" ref="J5:J9" totalsRowShown="0" headerRowDxfId="132" headerRowCellStyle="Normal" dataCellStyle="Normal">
  <autoFilter ref="J5:J9" xr:uid="{5F3F1456-CE01-4AEF-B7C3-9D740FFFF26B}"/>
  <tableColumns count="1">
    <tableColumn id="1" xr3:uid="{3BE77230-9945-4A44-8E6C-3BFBC7B069E7}" name="MEDIOS DE PAGO" dataCellStyle="Normal"/>
  </tableColumns>
  <tableStyleInfo name="TableStyleLight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51C0B7-81C3-48DB-B67F-D3084B8431D5}" name="Clientes" displayName="Clientes" ref="C5:D12" totalsRowShown="0" headerRowDxfId="131" headerRowCellStyle="Normal" dataCellStyle="Normal">
  <autoFilter ref="C5:D12" xr:uid="{2351C0B7-81C3-48DB-B67F-D3084B8431D5}"/>
  <tableColumns count="2">
    <tableColumn id="1" xr3:uid="{98DC0C6A-2FE6-440E-B886-9E0D4CF9BF51}" name="CLIENTE" dataCellStyle="Normal"/>
    <tableColumn id="2" xr3:uid="{76119EA7-0147-448F-BCB3-A747B5C2095F}" name="CATEGORÍA" dataCellStyle="Normal"/>
  </tableColumns>
  <tableStyleInfo name="TableStyleLight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7EBC91-F51A-4B44-934D-167190B440C4}" name="Productos" displayName="Productos" ref="B4:D12" totalsRowShown="0" headerRowDxfId="130" dataDxfId="129">
  <autoFilter ref="B4:D12" xr:uid="{207EBC91-F51A-4B44-934D-167190B440C4}">
    <filterColumn colId="0" hiddenButton="1"/>
    <filterColumn colId="1" hiddenButton="1"/>
    <filterColumn colId="2" hiddenButton="1"/>
  </autoFilter>
  <tableColumns count="3">
    <tableColumn id="1" xr3:uid="{F4ECB1D5-CE6B-484B-A881-1F43FC2DBC6D}" name="PRODUCTO" dataDxfId="128"/>
    <tableColumn id="3" xr3:uid="{7233E87E-09C3-4029-9542-1144D27660F3}" name="PRECIO DE VENTA" dataDxfId="127"/>
    <tableColumn id="5" xr3:uid="{EBDF85D6-5BA3-4D91-9D73-7861CA19F69B}" name="COSTO" dataDxfId="126"/>
  </tableColumns>
  <tableStyleInfo name="TableStyleLight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79D8EE5-6643-43DC-AD36-9A36157A2C86}" name="Ventas" displayName="Ventas" ref="B6:O17" totalsRowShown="0" headerRowDxfId="125" dataDxfId="123" headerRowBorderDxfId="124" tableBorderDxfId="122" totalsRowBorderDxfId="121">
  <autoFilter ref="B6:O17" xr:uid="{B79D8EE5-6643-43DC-AD36-9A36157A2C8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8FE3411-F713-4635-8524-CA841CB43378}" name="FECHA" dataDxfId="120"/>
    <tableColumn id="2" xr3:uid="{A98825DB-861F-47C0-A14A-52787F8B69A4}" name="AÑO" dataDxfId="119">
      <calculatedColumnFormula>IF(Ventas[[#This Row],[FECHA]]="","",TEXT(Ventas[[#This Row],[FECHA]],"YYYY"))</calculatedColumnFormula>
    </tableColumn>
    <tableColumn id="3" xr3:uid="{CFF6D0BA-FA00-4FA2-B96A-2E4D4704D464}" name="MES" dataDxfId="118">
      <calculatedColumnFormula>IF(Ventas[[#This Row],[FECHA]]="","",TEXT(Ventas[[#This Row],[FECHA]],"MMMM"))</calculatedColumnFormula>
    </tableColumn>
    <tableColumn id="4" xr3:uid="{DF429755-42FB-4946-895D-C80A3576C1A3}" name="CLIENTE" dataDxfId="117"/>
    <tableColumn id="5" xr3:uid="{2FABE1EA-237E-45DF-9968-98E7C796CD98}" name="CATEGORÍA" dataDxfId="116">
      <calculatedColumnFormula>IF(Ventas[[#This Row],[CLIENTE]]="","",VLOOKUP(Ventas[[#This Row],[CLIENTE]],Clientes[],2,0))</calculatedColumnFormula>
    </tableColumn>
    <tableColumn id="6" xr3:uid="{5A6959D1-B0DF-4840-8834-CE806D7D5533}" name="PRODUCTO" dataDxfId="115"/>
    <tableColumn id="7" xr3:uid="{78E5A583-34D2-422D-8021-D8DBC7082675}" name="CANTIDAD" dataDxfId="114"/>
    <tableColumn id="8" xr3:uid="{42DA43E5-E58A-40CA-8F5C-459B4F5D64D7}" name="TOTAL" dataDxfId="113" dataCellStyle="Moneda">
      <calculatedColumnFormula>IFERROR(VLOOKUP(Ventas[[#This Row],[PRODUCTO]],Productos[],2,0)*Ventas[[#This Row],[CANTIDAD]],"")</calculatedColumnFormula>
    </tableColumn>
    <tableColumn id="9" xr3:uid="{A7F39FBE-04F1-4CEC-8F6E-99635AEAEE42}" name="COSTO" dataDxfId="112">
      <calculatedColumnFormula>IFERROR(VLOOKUP(Ventas[[#This Row],[PRODUCTO]],Productos[],3,0)*Ventas[[#This Row],[CANTIDAD]],"")</calculatedColumnFormula>
    </tableColumn>
    <tableColumn id="10" xr3:uid="{469FFA26-58A5-40B4-AD3D-613B10E2E294}" name="UTILIDAD" dataDxfId="111">
      <calculatedColumnFormula>IFERROR(Ventas[[#This Row],[TOTAL]]-Ventas[[#This Row],[COSTO]],"")</calculatedColumnFormula>
    </tableColumn>
    <tableColumn id="11" xr3:uid="{4165C24A-2ED2-494B-A21B-A4D8EBF5C252}" name="CANAL DE VENTA" dataDxfId="110"/>
    <tableColumn id="12" xr3:uid="{72118A0C-DB26-4BEC-9095-57CA08EDCB26}" name="TIPO" dataDxfId="109"/>
    <tableColumn id="13" xr3:uid="{AE125FF6-6349-47E9-8E37-B42BED026687}" name="MEDIO DE PAGO" dataDxfId="108"/>
    <tableColumn id="14" xr3:uid="{6C254CAE-3999-4E97-8898-587A87466354}" name="Nro. CUOTAS" dataDxfId="107"/>
  </tableColumns>
  <tableStyleInfo name="TableStyleMedium5" showFirstColumn="0" showLastColumn="0" showRowStripes="0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9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432FC-2FDD-43F0-98D9-8A4D043CC26F}">
  <sheetPr>
    <tabColor rgb="FF0B75F3"/>
  </sheetPr>
  <dimension ref="A1:J4"/>
  <sheetViews>
    <sheetView showGridLines="0" tabSelected="1" topLeftCell="A20" workbookViewId="0">
      <selection activeCell="H37" sqref="H37"/>
    </sheetView>
  </sheetViews>
  <sheetFormatPr baseColWidth="10" defaultColWidth="11.19921875" defaultRowHeight="15.6" x14ac:dyDescent="0.3"/>
  <cols>
    <col min="1" max="1" width="9.69921875" style="12" customWidth="1"/>
    <col min="2" max="10" width="16.69921875" style="12" customWidth="1"/>
    <col min="11" max="16384" width="11.19921875" style="12"/>
  </cols>
  <sheetData>
    <row r="1" spans="1:10" ht="55.2" customHeight="1" x14ac:dyDescent="0.3">
      <c r="A1" s="49"/>
      <c r="B1" s="22" t="s">
        <v>66</v>
      </c>
      <c r="C1" s="23"/>
      <c r="D1" s="23"/>
      <c r="E1" s="23"/>
      <c r="F1" s="23"/>
      <c r="G1" s="23"/>
      <c r="H1" s="23"/>
      <c r="I1" s="23"/>
      <c r="J1" s="23"/>
    </row>
    <row r="2" spans="1:10" ht="24" customHeight="1" x14ac:dyDescent="0.3"/>
    <row r="3" spans="1:10" ht="42" customHeight="1" x14ac:dyDescent="0.3">
      <c r="B3" s="14" t="s">
        <v>62</v>
      </c>
      <c r="C3" s="13"/>
      <c r="D3" s="13"/>
      <c r="E3" s="13"/>
      <c r="F3" s="13"/>
      <c r="G3" s="13"/>
      <c r="H3" s="13"/>
      <c r="I3" s="13"/>
      <c r="J3" s="13"/>
    </row>
    <row r="4" spans="1:10" ht="15" customHeight="1" x14ac:dyDescent="0.3"/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BDA39-EA31-43F6-B030-1D79BFCDCC00}">
  <sheetPr>
    <tabColor rgb="FF0B75F3"/>
  </sheetPr>
  <dimension ref="A1:AF85"/>
  <sheetViews>
    <sheetView showGridLines="0" zoomScale="71" zoomScaleNormal="71" workbookViewId="0">
      <selection activeCell="C54" sqref="C54"/>
    </sheetView>
  </sheetViews>
  <sheetFormatPr baseColWidth="10" defaultColWidth="11" defaultRowHeight="13.8" x14ac:dyDescent="0.25"/>
  <cols>
    <col min="1" max="1" width="12.09765625" style="4" customWidth="1"/>
    <col min="2" max="2" width="11" style="4" customWidth="1"/>
    <col min="3" max="3" width="15" style="4" customWidth="1"/>
    <col min="4" max="35" width="11" style="4"/>
    <col min="36" max="36" width="11.8984375" style="4" bestFit="1" customWidth="1"/>
    <col min="37" max="16384" width="11" style="4"/>
  </cols>
  <sheetData>
    <row r="1" spans="1:32" ht="79.5" customHeight="1" x14ac:dyDescent="0.3">
      <c r="A1" s="23"/>
      <c r="B1" s="22" t="s">
        <v>66</v>
      </c>
      <c r="C1" s="22"/>
      <c r="D1" s="24"/>
      <c r="E1" s="24"/>
      <c r="F1" s="24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ht="37.5" customHeight="1" x14ac:dyDescent="0.3">
      <c r="B2" s="15"/>
      <c r="C2" s="15"/>
      <c r="D2" s="10"/>
      <c r="E2" s="10"/>
      <c r="F2" s="10"/>
    </row>
    <row r="3" spans="1:32" ht="20.399999999999999" customHeight="1" x14ac:dyDescent="0.25"/>
    <row r="11" spans="1:32" ht="21.6" customHeight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675B-F5F3-4178-BD40-3FD97F0719F5}">
  <sheetPr>
    <tabColor rgb="FF0B75F3"/>
  </sheetPr>
  <dimension ref="A1:P13"/>
  <sheetViews>
    <sheetView showGridLines="0" zoomScaleNormal="100" workbookViewId="0">
      <selection activeCell="F23" sqref="F23"/>
    </sheetView>
  </sheetViews>
  <sheetFormatPr baseColWidth="10" defaultColWidth="11.19921875" defaultRowHeight="14.4" x14ac:dyDescent="0.3"/>
  <cols>
    <col min="1" max="1" width="9.69921875" style="5" customWidth="1"/>
    <col min="2" max="2" width="3.5" style="5" customWidth="1"/>
    <col min="3" max="3" width="28.8984375" style="5" customWidth="1"/>
    <col min="4" max="4" width="21.69921875" style="5" customWidth="1"/>
    <col min="5" max="5" width="5.69921875" style="5" customWidth="1"/>
    <col min="6" max="6" width="25.19921875" style="5" customWidth="1"/>
    <col min="7" max="7" width="6.09765625" style="5" customWidth="1"/>
    <col min="8" max="8" width="15.09765625" style="5" customWidth="1"/>
    <col min="9" max="9" width="3" style="5" customWidth="1"/>
    <col min="10" max="10" width="24.69921875" style="5" customWidth="1"/>
    <col min="11" max="16384" width="11.19921875" style="5"/>
  </cols>
  <sheetData>
    <row r="1" spans="1:16" s="7" customFormat="1" ht="48.6" customHeight="1" x14ac:dyDescent="0.3">
      <c r="A1" s="50"/>
      <c r="B1" s="22" t="s">
        <v>66</v>
      </c>
      <c r="C1" s="25"/>
      <c r="D1" s="26"/>
      <c r="E1" s="26"/>
      <c r="F1" s="26"/>
      <c r="G1" s="26"/>
      <c r="H1" s="26"/>
      <c r="I1" s="26"/>
      <c r="J1" s="26"/>
      <c r="K1" s="26"/>
      <c r="L1" s="26"/>
      <c r="M1" s="26"/>
      <c r="N1" s="5"/>
      <c r="O1" s="5"/>
      <c r="P1" s="5"/>
    </row>
    <row r="3" spans="1:16" x14ac:dyDescent="0.3">
      <c r="B3"/>
      <c r="C3" t="s">
        <v>26</v>
      </c>
      <c r="D3"/>
      <c r="E3"/>
      <c r="F3"/>
      <c r="G3"/>
      <c r="H3"/>
      <c r="I3"/>
      <c r="J3"/>
      <c r="K3"/>
    </row>
    <row r="4" spans="1:16" x14ac:dyDescent="0.3">
      <c r="B4"/>
      <c r="C4"/>
      <c r="D4"/>
      <c r="E4"/>
      <c r="F4"/>
      <c r="G4"/>
      <c r="H4"/>
      <c r="I4"/>
      <c r="J4"/>
      <c r="K4"/>
    </row>
    <row r="5" spans="1:16" x14ac:dyDescent="0.3">
      <c r="B5"/>
      <c r="C5" s="28" t="s">
        <v>25</v>
      </c>
      <c r="D5" s="28" t="s">
        <v>28</v>
      </c>
      <c r="E5"/>
      <c r="F5" s="28" t="s">
        <v>63</v>
      </c>
      <c r="G5"/>
      <c r="H5" s="28" t="s">
        <v>47</v>
      </c>
      <c r="I5"/>
      <c r="J5" s="28" t="s">
        <v>27</v>
      </c>
      <c r="K5"/>
    </row>
    <row r="6" spans="1:16" x14ac:dyDescent="0.3">
      <c r="B6"/>
      <c r="C6" s="27" t="s">
        <v>5</v>
      </c>
      <c r="D6" s="27" t="s">
        <v>6</v>
      </c>
      <c r="E6"/>
      <c r="F6" s="27" t="s">
        <v>44</v>
      </c>
      <c r="G6"/>
      <c r="H6" s="27" t="s">
        <v>42</v>
      </c>
      <c r="I6"/>
      <c r="J6" s="27" t="s">
        <v>0</v>
      </c>
      <c r="K6"/>
    </row>
    <row r="7" spans="1:16" x14ac:dyDescent="0.3">
      <c r="B7"/>
      <c r="C7" s="28" t="s">
        <v>7</v>
      </c>
      <c r="D7" s="28" t="s">
        <v>61</v>
      </c>
      <c r="E7"/>
      <c r="F7" s="28" t="s">
        <v>45</v>
      </c>
      <c r="G7"/>
      <c r="H7" s="28" t="s">
        <v>1</v>
      </c>
      <c r="I7"/>
      <c r="J7" s="28" t="s">
        <v>22</v>
      </c>
      <c r="K7"/>
    </row>
    <row r="8" spans="1:16" x14ac:dyDescent="0.3">
      <c r="B8"/>
      <c r="C8" s="27" t="s">
        <v>8</v>
      </c>
      <c r="D8" s="27" t="s">
        <v>61</v>
      </c>
      <c r="E8"/>
      <c r="F8" s="27" t="s">
        <v>46</v>
      </c>
      <c r="G8"/>
      <c r="H8" s="27" t="s">
        <v>2</v>
      </c>
      <c r="I8"/>
      <c r="J8" s="27" t="s">
        <v>23</v>
      </c>
      <c r="K8"/>
    </row>
    <row r="9" spans="1:16" x14ac:dyDescent="0.3">
      <c r="B9"/>
      <c r="C9" s="28" t="s">
        <v>9</v>
      </c>
      <c r="D9" s="28" t="s">
        <v>6</v>
      </c>
      <c r="E9"/>
      <c r="F9"/>
      <c r="G9"/>
      <c r="H9"/>
      <c r="I9"/>
      <c r="J9" s="28" t="s">
        <v>24</v>
      </c>
      <c r="K9"/>
    </row>
    <row r="10" spans="1:16" x14ac:dyDescent="0.3">
      <c r="B10"/>
      <c r="C10" s="27" t="s">
        <v>10</v>
      </c>
      <c r="D10" s="27" t="s">
        <v>6</v>
      </c>
      <c r="E10"/>
      <c r="F10"/>
      <c r="G10"/>
      <c r="H10"/>
      <c r="I10"/>
      <c r="J10"/>
      <c r="K10"/>
    </row>
    <row r="11" spans="1:16" x14ac:dyDescent="0.3">
      <c r="B11"/>
      <c r="C11" s="28" t="s">
        <v>11</v>
      </c>
      <c r="D11" s="28" t="s">
        <v>6</v>
      </c>
      <c r="E11"/>
      <c r="F11"/>
      <c r="G11"/>
      <c r="H11"/>
      <c r="I11"/>
      <c r="J11"/>
      <c r="K11"/>
    </row>
    <row r="12" spans="1:16" x14ac:dyDescent="0.3">
      <c r="B12"/>
      <c r="C12" s="27" t="s">
        <v>12</v>
      </c>
      <c r="D12" s="27" t="s">
        <v>6</v>
      </c>
      <c r="E12"/>
      <c r="F12"/>
      <c r="G12"/>
      <c r="H12"/>
      <c r="I12"/>
      <c r="J12"/>
      <c r="K12"/>
    </row>
    <row r="13" spans="1:16" x14ac:dyDescent="0.3">
      <c r="B13"/>
      <c r="C13"/>
      <c r="D13"/>
      <c r="E13"/>
      <c r="F13"/>
      <c r="G13"/>
      <c r="H13"/>
      <c r="I13"/>
      <c r="J13"/>
      <c r="K13"/>
    </row>
  </sheetData>
  <phoneticPr fontId="4" type="noConversion"/>
  <dataValidations count="1">
    <dataValidation type="list" allowBlank="1" showInputMessage="1" showErrorMessage="1" sqref="D6:D12" xr:uid="{4CD38281-AE61-412B-96B6-85E272FE9E89}">
      <formula1>"Empresa,Persona"</formula1>
    </dataValidation>
  </dataValidations>
  <pageMargins left="0.7" right="0.7" top="0.75" bottom="0.75" header="0.3" footer="0.3"/>
  <pageSetup orientation="portrait" r:id="rId1"/>
  <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3B526-F875-4334-A058-267D347481EB}">
  <sheetPr>
    <tabColor rgb="FF0B75F3"/>
  </sheetPr>
  <dimension ref="A1:R12"/>
  <sheetViews>
    <sheetView showGridLines="0" zoomScaleNormal="100" workbookViewId="0">
      <selection activeCell="B4" sqref="B4:D12"/>
    </sheetView>
  </sheetViews>
  <sheetFormatPr baseColWidth="10" defaultRowHeight="13.8" x14ac:dyDescent="0.25"/>
  <cols>
    <col min="1" max="1" width="9.19921875" customWidth="1"/>
    <col min="2" max="2" width="26.8984375" customWidth="1"/>
    <col min="3" max="3" width="22.5" customWidth="1"/>
    <col min="4" max="4" width="18.69921875" customWidth="1"/>
  </cols>
  <sheetData>
    <row r="1" spans="1:18" s="3" customFormat="1" ht="46.2" customHeight="1" x14ac:dyDescent="0.3">
      <c r="A1" s="25"/>
      <c r="B1" s="22" t="s">
        <v>66</v>
      </c>
      <c r="C1" s="25"/>
      <c r="D1" s="26"/>
      <c r="E1" s="26"/>
      <c r="F1" s="26"/>
      <c r="G1" s="26"/>
      <c r="H1" s="26"/>
      <c r="I1" s="26"/>
      <c r="J1" s="26"/>
      <c r="K1" s="26"/>
      <c r="L1" s="5"/>
      <c r="M1" s="5"/>
      <c r="N1" s="5"/>
      <c r="O1" s="5"/>
      <c r="P1" s="5"/>
      <c r="Q1" s="7"/>
      <c r="R1" s="7"/>
    </row>
    <row r="2" spans="1:18" x14ac:dyDescent="0.25">
      <c r="G2" s="2"/>
      <c r="H2" s="2"/>
    </row>
    <row r="3" spans="1:18" ht="21" x14ac:dyDescent="0.3">
      <c r="B3" s="31" t="s">
        <v>32</v>
      </c>
      <c r="C3" s="8"/>
      <c r="D3" s="9"/>
    </row>
    <row r="4" spans="1:18" ht="33" customHeight="1" x14ac:dyDescent="0.25">
      <c r="B4" s="52" t="s">
        <v>29</v>
      </c>
      <c r="C4" s="52" t="s">
        <v>31</v>
      </c>
      <c r="D4" s="52" t="s">
        <v>30</v>
      </c>
    </row>
    <row r="5" spans="1:18" ht="15.6" x14ac:dyDescent="0.3">
      <c r="B5" s="53" t="s">
        <v>13</v>
      </c>
      <c r="C5" s="54">
        <v>151.89873417721518</v>
      </c>
      <c r="D5" s="54">
        <v>120</v>
      </c>
    </row>
    <row r="6" spans="1:18" ht="15.6" x14ac:dyDescent="0.3">
      <c r="B6" s="53" t="s">
        <v>14</v>
      </c>
      <c r="C6" s="54">
        <v>164.55696202531644</v>
      </c>
      <c r="D6" s="54">
        <v>130</v>
      </c>
    </row>
    <row r="7" spans="1:18" ht="15.6" x14ac:dyDescent="0.3">
      <c r="B7" s="53" t="s">
        <v>15</v>
      </c>
      <c r="C7" s="54">
        <v>189.87341772151899</v>
      </c>
      <c r="D7" s="54">
        <v>150</v>
      </c>
    </row>
    <row r="8" spans="1:18" ht="15.6" x14ac:dyDescent="0.3">
      <c r="B8" s="53" t="s">
        <v>16</v>
      </c>
      <c r="C8" s="54">
        <v>177.2151898734177</v>
      </c>
      <c r="D8" s="54">
        <v>140</v>
      </c>
    </row>
    <row r="9" spans="1:18" ht="15.6" x14ac:dyDescent="0.3">
      <c r="B9" s="53" t="s">
        <v>17</v>
      </c>
      <c r="C9" s="54">
        <v>168.35443037974682</v>
      </c>
      <c r="D9" s="54">
        <v>133</v>
      </c>
    </row>
    <row r="10" spans="1:18" ht="15.6" x14ac:dyDescent="0.3">
      <c r="B10" s="53" t="s">
        <v>18</v>
      </c>
      <c r="C10" s="54">
        <v>154.43037974683543</v>
      </c>
      <c r="D10" s="54">
        <v>122</v>
      </c>
    </row>
    <row r="11" spans="1:18" ht="15.6" x14ac:dyDescent="0.3">
      <c r="B11" s="53" t="s">
        <v>19</v>
      </c>
      <c r="C11" s="54">
        <v>140.50632911392404</v>
      </c>
      <c r="D11" s="54">
        <v>111</v>
      </c>
    </row>
    <row r="12" spans="1:18" ht="15.6" x14ac:dyDescent="0.3">
      <c r="B12" s="53" t="s">
        <v>20</v>
      </c>
      <c r="C12" s="54">
        <v>201.26582278481013</v>
      </c>
      <c r="D12" s="54">
        <v>159</v>
      </c>
    </row>
  </sheetData>
  <phoneticPr fontId="4" type="noConversion"/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8A315-BA73-4E6F-A473-10F6DD5429FC}">
  <sheetPr>
    <tabColor rgb="FF0B75F3"/>
  </sheetPr>
  <dimension ref="A1:XFD17"/>
  <sheetViews>
    <sheetView showGridLines="0" zoomScale="86" zoomScaleNormal="86" workbookViewId="0">
      <selection activeCell="F30" sqref="F30"/>
    </sheetView>
  </sheetViews>
  <sheetFormatPr baseColWidth="10" defaultRowHeight="21" x14ac:dyDescent="0.4"/>
  <cols>
    <col min="1" max="1" width="11" customWidth="1"/>
    <col min="2" max="2" width="27.8984375" style="11" customWidth="1"/>
    <col min="3" max="3" width="16.5" style="11" customWidth="1"/>
    <col min="4" max="4" width="13.69921875" style="11" customWidth="1"/>
    <col min="5" max="5" width="20.19921875" style="11" customWidth="1"/>
    <col min="6" max="6" width="20" style="11" customWidth="1"/>
    <col min="7" max="7" width="16.19921875" style="11" customWidth="1"/>
    <col min="8" max="8" width="17.59765625" style="11" customWidth="1"/>
    <col min="9" max="9" width="17.69921875" style="11" customWidth="1"/>
    <col min="10" max="10" width="16.19921875" style="11" customWidth="1"/>
    <col min="11" max="11" width="15.19921875" style="11" customWidth="1"/>
    <col min="12" max="12" width="22.3984375" style="11" customWidth="1"/>
    <col min="13" max="13" width="20.59765625" style="11" customWidth="1"/>
    <col min="14" max="14" width="24.19921875" style="11" customWidth="1"/>
    <col min="15" max="15" width="16.19921875" style="11" customWidth="1"/>
  </cols>
  <sheetData>
    <row r="1" spans="1:19 16384:16384" s="3" customFormat="1" ht="60" customHeight="1" x14ac:dyDescent="0.3">
      <c r="A1" s="51"/>
      <c r="B1" s="22" t="s">
        <v>66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5"/>
      <c r="Q1" s="5"/>
      <c r="R1" s="5"/>
      <c r="S1" s="5"/>
      <c r="XFD1" s="6"/>
    </row>
    <row r="2" spans="1:19 16384:16384" s="3" customFormat="1" ht="21" customHeight="1" x14ac:dyDescent="0.3">
      <c r="B2" s="1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XFD2" s="5"/>
    </row>
    <row r="3" spans="1:19 16384:16384" ht="13.8" x14ac:dyDescent="0.25">
      <c r="B3"/>
      <c r="C3"/>
      <c r="D3"/>
      <c r="E3"/>
      <c r="F3"/>
      <c r="G3"/>
      <c r="H3" s="1"/>
      <c r="I3"/>
      <c r="J3"/>
      <c r="K3"/>
      <c r="L3"/>
      <c r="M3"/>
      <c r="N3"/>
      <c r="O3"/>
    </row>
    <row r="4" spans="1:19 16384:16384" x14ac:dyDescent="0.25">
      <c r="B4" s="31" t="s">
        <v>64</v>
      </c>
      <c r="C4"/>
      <c r="D4"/>
      <c r="E4"/>
      <c r="F4"/>
      <c r="G4"/>
      <c r="H4"/>
      <c r="I4"/>
      <c r="J4"/>
      <c r="K4"/>
      <c r="L4"/>
      <c r="M4"/>
      <c r="N4"/>
      <c r="O4"/>
    </row>
    <row r="5" spans="1:19 16384:16384" ht="13.8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</row>
    <row r="6" spans="1:19 16384:16384" ht="45" customHeight="1" x14ac:dyDescent="0.25">
      <c r="B6" s="29" t="s">
        <v>33</v>
      </c>
      <c r="C6" s="30" t="s">
        <v>34</v>
      </c>
      <c r="D6" s="30" t="s">
        <v>35</v>
      </c>
      <c r="E6" s="30" t="s">
        <v>25</v>
      </c>
      <c r="F6" s="30" t="s">
        <v>28</v>
      </c>
      <c r="G6" s="30" t="s">
        <v>29</v>
      </c>
      <c r="H6" s="30" t="s">
        <v>36</v>
      </c>
      <c r="I6" s="30" t="s">
        <v>41</v>
      </c>
      <c r="J6" s="30" t="s">
        <v>30</v>
      </c>
      <c r="K6" s="30" t="s">
        <v>37</v>
      </c>
      <c r="L6" s="30" t="s">
        <v>38</v>
      </c>
      <c r="M6" s="30" t="s">
        <v>39</v>
      </c>
      <c r="N6" s="30" t="s">
        <v>40</v>
      </c>
      <c r="O6" s="30" t="s">
        <v>48</v>
      </c>
    </row>
    <row r="7" spans="1:19 16384:16384" ht="34.950000000000003" customHeight="1" x14ac:dyDescent="0.25">
      <c r="B7" s="32">
        <v>44928</v>
      </c>
      <c r="C7" s="33" t="str">
        <f>IF(Ventas[[#This Row],[FECHA]]="","",TEXT(Ventas[[#This Row],[FECHA]],"YYYY"))</f>
        <v>YYYY</v>
      </c>
      <c r="D7" s="33" t="str">
        <f>IF(Ventas[[#This Row],[FECHA]]="","",TEXT(Ventas[[#This Row],[FECHA]],"MMMM"))</f>
        <v>enero</v>
      </c>
      <c r="E7" s="33" t="s">
        <v>7</v>
      </c>
      <c r="F7" s="33" t="str">
        <f>IF(Ventas[[#This Row],[CLIENTE]]="","",VLOOKUP(Ventas[[#This Row],[CLIENTE]],Clientes[],2,0))</f>
        <v>Persona</v>
      </c>
      <c r="G7" s="33" t="s">
        <v>15</v>
      </c>
      <c r="H7" s="33">
        <v>10</v>
      </c>
      <c r="I7" s="34">
        <f>IFERROR(VLOOKUP(Ventas[[#This Row],[PRODUCTO]],Productos[],2,0)*Ventas[[#This Row],[CANTIDAD]],"")</f>
        <v>1898.7341772151899</v>
      </c>
      <c r="J7" s="34">
        <f>IFERROR(VLOOKUP(Ventas[[#This Row],[PRODUCTO]],Productos[],3,0)*Ventas[[#This Row],[CANTIDAD]],"")</f>
        <v>1500</v>
      </c>
      <c r="K7" s="35">
        <f>IFERROR(Ventas[[#This Row],[TOTAL]]-Ventas[[#This Row],[COSTO]],"")</f>
        <v>398.7341772151899</v>
      </c>
      <c r="L7" s="33" t="s">
        <v>43</v>
      </c>
      <c r="M7" s="33" t="s">
        <v>1</v>
      </c>
      <c r="N7" s="33" t="s">
        <v>22</v>
      </c>
      <c r="O7" s="33">
        <v>3</v>
      </c>
    </row>
    <row r="8" spans="1:19 16384:16384" ht="34.950000000000003" customHeight="1" x14ac:dyDescent="0.25">
      <c r="B8" s="32">
        <v>44930</v>
      </c>
      <c r="C8" s="33" t="str">
        <f>IF(Ventas[[#This Row],[FECHA]]="","",TEXT(Ventas[[#This Row],[FECHA]],"YYYY"))</f>
        <v>YYYY</v>
      </c>
      <c r="D8" s="33" t="str">
        <f>IF(Ventas[[#This Row],[FECHA]]="","",TEXT(Ventas[[#This Row],[FECHA]],"MMMM"))</f>
        <v>enero</v>
      </c>
      <c r="E8" s="33" t="s">
        <v>9</v>
      </c>
      <c r="F8" s="33" t="str">
        <f>IF(Ventas[[#This Row],[CLIENTE]]="","",VLOOKUP(Ventas[[#This Row],[CLIENTE]],Clientes[],2,0))</f>
        <v>Empresa</v>
      </c>
      <c r="G8" s="33" t="s">
        <v>17</v>
      </c>
      <c r="H8" s="33">
        <v>10</v>
      </c>
      <c r="I8" s="34">
        <f>IFERROR(VLOOKUP(Ventas[[#This Row],[PRODUCTO]],Productos[],2,0)*Ventas[[#This Row],[CANTIDAD]],"")</f>
        <v>1683.5443037974683</v>
      </c>
      <c r="J8" s="34">
        <f>IFERROR(VLOOKUP(Ventas[[#This Row],[PRODUCTO]],Productos[],3,0)*Ventas[[#This Row],[CANTIDAD]],"")</f>
        <v>1330</v>
      </c>
      <c r="K8" s="35">
        <f>IFERROR(Ventas[[#This Row],[TOTAL]]-Ventas[[#This Row],[COSTO]],"")</f>
        <v>353.54430379746827</v>
      </c>
      <c r="L8" s="33" t="s">
        <v>21</v>
      </c>
      <c r="M8" s="33" t="s">
        <v>45</v>
      </c>
      <c r="N8" s="33" t="s">
        <v>23</v>
      </c>
      <c r="O8" s="33">
        <v>0</v>
      </c>
    </row>
    <row r="9" spans="1:19 16384:16384" ht="34.950000000000003" customHeight="1" x14ac:dyDescent="0.25">
      <c r="B9" s="32">
        <v>44962</v>
      </c>
      <c r="C9" s="33" t="str">
        <f>IF(Ventas[[#This Row],[FECHA]]="","",TEXT(Ventas[[#This Row],[FECHA]],"YYYY"))</f>
        <v>YYYY</v>
      </c>
      <c r="D9" s="33" t="str">
        <f>IF(Ventas[[#This Row],[FECHA]]="","",TEXT(Ventas[[#This Row],[FECHA]],"MMMM"))</f>
        <v>febrero</v>
      </c>
      <c r="E9" s="33" t="s">
        <v>7</v>
      </c>
      <c r="F9" s="33" t="str">
        <f>IF(Ventas[[#This Row],[CLIENTE]]="","",VLOOKUP(Ventas[[#This Row],[CLIENTE]],Clientes[],2,0))</f>
        <v>Persona</v>
      </c>
      <c r="G9" s="33" t="s">
        <v>14</v>
      </c>
      <c r="H9" s="33">
        <v>5</v>
      </c>
      <c r="I9" s="34">
        <f>IFERROR(VLOOKUP(Ventas[[#This Row],[PRODUCTO]],Productos[],2,0)*Ventas[[#This Row],[CANTIDAD]],"")</f>
        <v>822.78481012658222</v>
      </c>
      <c r="J9" s="34">
        <f>IFERROR(VLOOKUP(Ventas[[#This Row],[PRODUCTO]],Productos[],3,0)*Ventas[[#This Row],[CANTIDAD]],"")</f>
        <v>650</v>
      </c>
      <c r="K9" s="35">
        <f>IFERROR(Ventas[[#This Row],[TOTAL]]-Ventas[[#This Row],[COSTO]],"")</f>
        <v>172.78481012658222</v>
      </c>
      <c r="L9" s="33" t="s">
        <v>43</v>
      </c>
      <c r="M9" s="33" t="s">
        <v>2</v>
      </c>
      <c r="N9" s="33" t="s">
        <v>0</v>
      </c>
      <c r="O9" s="33"/>
    </row>
    <row r="10" spans="1:19 16384:16384" ht="34.950000000000003" customHeight="1" x14ac:dyDescent="0.25">
      <c r="B10" s="32">
        <v>44966</v>
      </c>
      <c r="C10" s="33" t="str">
        <f>IF(Ventas[[#This Row],[FECHA]]="","",TEXT(Ventas[[#This Row],[FECHA]],"YYYY"))</f>
        <v>YYYY</v>
      </c>
      <c r="D10" s="33" t="str">
        <f>IF(Ventas[[#This Row],[FECHA]]="","",TEXT(Ventas[[#This Row],[FECHA]],"MMMM"))</f>
        <v>febrero</v>
      </c>
      <c r="E10" s="33" t="s">
        <v>8</v>
      </c>
      <c r="F10" s="33" t="str">
        <f>IF(Ventas[[#This Row],[CLIENTE]]="","",VLOOKUP(Ventas[[#This Row],[CLIENTE]],Clientes[],2,0))</f>
        <v>Persona</v>
      </c>
      <c r="G10" s="33" t="s">
        <v>19</v>
      </c>
      <c r="H10" s="33">
        <v>6</v>
      </c>
      <c r="I10" s="34">
        <f>IFERROR(VLOOKUP(Ventas[[#This Row],[PRODUCTO]],Productos[],2,0)*Ventas[[#This Row],[CANTIDAD]],"")</f>
        <v>843.03797468354423</v>
      </c>
      <c r="J10" s="34">
        <f>IFERROR(VLOOKUP(Ventas[[#This Row],[PRODUCTO]],Productos[],3,0)*Ventas[[#This Row],[CANTIDAD]],"")</f>
        <v>666</v>
      </c>
      <c r="K10" s="35">
        <f>IFERROR(Ventas[[#This Row],[TOTAL]]-Ventas[[#This Row],[COSTO]],"")</f>
        <v>177.03797468354423</v>
      </c>
      <c r="L10" s="33" t="s">
        <v>43</v>
      </c>
      <c r="M10" s="33" t="s">
        <v>42</v>
      </c>
      <c r="N10" s="33" t="s">
        <v>22</v>
      </c>
      <c r="O10" s="33">
        <v>6</v>
      </c>
    </row>
    <row r="11" spans="1:19 16384:16384" ht="34.950000000000003" customHeight="1" x14ac:dyDescent="0.25">
      <c r="B11" s="32">
        <v>44967</v>
      </c>
      <c r="C11" s="33" t="str">
        <f>IF(Ventas[[#This Row],[FECHA]]="","",TEXT(Ventas[[#This Row],[FECHA]],"YYYY"))</f>
        <v>YYYY</v>
      </c>
      <c r="D11" s="33" t="str">
        <f>IF(Ventas[[#This Row],[FECHA]]="","",TEXT(Ventas[[#This Row],[FECHA]],"MMMM"))</f>
        <v>febrero</v>
      </c>
      <c r="E11" s="33" t="s">
        <v>12</v>
      </c>
      <c r="F11" s="33" t="str">
        <f>IF(Ventas[[#This Row],[CLIENTE]]="","",VLOOKUP(Ventas[[#This Row],[CLIENTE]],Clientes[],2,0))</f>
        <v>Empresa</v>
      </c>
      <c r="G11" s="33" t="s">
        <v>18</v>
      </c>
      <c r="H11" s="33">
        <v>7</v>
      </c>
      <c r="I11" s="34">
        <f>IFERROR(VLOOKUP(Ventas[[#This Row],[PRODUCTO]],Productos[],2,0)*Ventas[[#This Row],[CANTIDAD]],"")</f>
        <v>1081.0126582278481</v>
      </c>
      <c r="J11" s="34">
        <f>IFERROR(VLOOKUP(Ventas[[#This Row],[PRODUCTO]],Productos[],3,0)*Ventas[[#This Row],[CANTIDAD]],"")</f>
        <v>854</v>
      </c>
      <c r="K11" s="35">
        <f>IFERROR(Ventas[[#This Row],[TOTAL]]-Ventas[[#This Row],[COSTO]],"")</f>
        <v>227.01265822784808</v>
      </c>
      <c r="L11" s="33" t="s">
        <v>43</v>
      </c>
      <c r="M11" s="33" t="s">
        <v>2</v>
      </c>
      <c r="N11" s="33" t="s">
        <v>22</v>
      </c>
      <c r="O11" s="33">
        <v>3</v>
      </c>
    </row>
    <row r="12" spans="1:19 16384:16384" ht="34.950000000000003" customHeight="1" x14ac:dyDescent="0.25">
      <c r="B12" s="32">
        <v>44993</v>
      </c>
      <c r="C12" s="33" t="str">
        <f>IF(Ventas[[#This Row],[FECHA]]="","",TEXT(Ventas[[#This Row],[FECHA]],"YYYY"))</f>
        <v>YYYY</v>
      </c>
      <c r="D12" s="33" t="str">
        <f>IF(Ventas[[#This Row],[FECHA]]="","",TEXT(Ventas[[#This Row],[FECHA]],"MMMM"))</f>
        <v>marzo</v>
      </c>
      <c r="E12" s="33" t="s">
        <v>11</v>
      </c>
      <c r="F12" s="33" t="str">
        <f>IF(Ventas[[#This Row],[CLIENTE]]="","",VLOOKUP(Ventas[[#This Row],[CLIENTE]],Clientes[],2,0))</f>
        <v>Empresa</v>
      </c>
      <c r="G12" s="33" t="s">
        <v>16</v>
      </c>
      <c r="H12" s="33">
        <v>1</v>
      </c>
      <c r="I12" s="34">
        <f>IFERROR(VLOOKUP(Ventas[[#This Row],[PRODUCTO]],Productos[],2,0)*Ventas[[#This Row],[CANTIDAD]],"")</f>
        <v>177.2151898734177</v>
      </c>
      <c r="J12" s="34">
        <f>IFERROR(VLOOKUP(Ventas[[#This Row],[PRODUCTO]],Productos[],3,0)*Ventas[[#This Row],[CANTIDAD]],"")</f>
        <v>140</v>
      </c>
      <c r="K12" s="35">
        <f>IFERROR(Ventas[[#This Row],[TOTAL]]-Ventas[[#This Row],[COSTO]],"")</f>
        <v>37.2151898734177</v>
      </c>
      <c r="L12" s="33" t="s">
        <v>21</v>
      </c>
      <c r="M12" s="33" t="s">
        <v>46</v>
      </c>
      <c r="N12" s="33" t="s">
        <v>23</v>
      </c>
      <c r="O12" s="33"/>
    </row>
    <row r="13" spans="1:19 16384:16384" ht="34.950000000000003" customHeight="1" x14ac:dyDescent="0.25">
      <c r="B13" s="32">
        <v>44994</v>
      </c>
      <c r="C13" s="33" t="str">
        <f>IF(Ventas[[#This Row],[FECHA]]="","",TEXT(Ventas[[#This Row],[FECHA]],"YYYY"))</f>
        <v>YYYY</v>
      </c>
      <c r="D13" s="33" t="str">
        <f>IF(Ventas[[#This Row],[FECHA]]="","",TEXT(Ventas[[#This Row],[FECHA]],"MMMM"))</f>
        <v>marzo</v>
      </c>
      <c r="E13" s="33" t="s">
        <v>5</v>
      </c>
      <c r="F13" s="33" t="str">
        <f>IF(Ventas[[#This Row],[CLIENTE]]="","",VLOOKUP(Ventas[[#This Row],[CLIENTE]],Clientes[],2,0))</f>
        <v>Empresa</v>
      </c>
      <c r="G13" s="33" t="s">
        <v>17</v>
      </c>
      <c r="H13" s="33">
        <v>2</v>
      </c>
      <c r="I13" s="34">
        <f>IFERROR(VLOOKUP(Ventas[[#This Row],[PRODUCTO]],Productos[],2,0)*Ventas[[#This Row],[CANTIDAD]],"")</f>
        <v>336.70886075949363</v>
      </c>
      <c r="J13" s="34">
        <f>IFERROR(VLOOKUP(Ventas[[#This Row],[PRODUCTO]],Productos[],3,0)*Ventas[[#This Row],[CANTIDAD]],"")</f>
        <v>266</v>
      </c>
      <c r="K13" s="35">
        <f>IFERROR(Ventas[[#This Row],[TOTAL]]-Ventas[[#This Row],[COSTO]],"")</f>
        <v>70.708860759493632</v>
      </c>
      <c r="L13" s="33" t="s">
        <v>21</v>
      </c>
      <c r="M13" s="33" t="s">
        <v>44</v>
      </c>
      <c r="N13" s="33" t="s">
        <v>23</v>
      </c>
      <c r="O13" s="33"/>
    </row>
    <row r="14" spans="1:19 16384:16384" ht="34.950000000000003" customHeight="1" x14ac:dyDescent="0.25">
      <c r="B14" s="32">
        <v>45026</v>
      </c>
      <c r="C14" s="33" t="str">
        <f>IF(Ventas[[#This Row],[FECHA]]="","",TEXT(Ventas[[#This Row],[FECHA]],"YYYY"))</f>
        <v>YYYY</v>
      </c>
      <c r="D14" s="33" t="str">
        <f>IF(Ventas[[#This Row],[FECHA]]="","",TEXT(Ventas[[#This Row],[FECHA]],"MMMM"))</f>
        <v>abril</v>
      </c>
      <c r="E14" s="33" t="s">
        <v>8</v>
      </c>
      <c r="F14" s="33" t="str">
        <f>IF(Ventas[[#This Row],[CLIENTE]]="","",VLOOKUP(Ventas[[#This Row],[CLIENTE]],Clientes[],2,0))</f>
        <v>Persona</v>
      </c>
      <c r="G14" s="33" t="s">
        <v>15</v>
      </c>
      <c r="H14" s="33">
        <v>4</v>
      </c>
      <c r="I14" s="34">
        <f>IFERROR(VLOOKUP(Ventas[[#This Row],[PRODUCTO]],Productos[],2,0)*Ventas[[#This Row],[CANTIDAD]],"")</f>
        <v>759.49367088607596</v>
      </c>
      <c r="J14" s="34">
        <f>IFERROR(VLOOKUP(Ventas[[#This Row],[PRODUCTO]],Productos[],3,0)*Ventas[[#This Row],[CANTIDAD]],"")</f>
        <v>600</v>
      </c>
      <c r="K14" s="35">
        <f>IFERROR(Ventas[[#This Row],[TOTAL]]-Ventas[[#This Row],[COSTO]],"")</f>
        <v>159.49367088607596</v>
      </c>
      <c r="L14" s="33" t="s">
        <v>21</v>
      </c>
      <c r="M14" s="33" t="s">
        <v>46</v>
      </c>
      <c r="N14" s="33" t="s">
        <v>23</v>
      </c>
      <c r="O14" s="33"/>
    </row>
    <row r="15" spans="1:19 16384:16384" ht="34.950000000000003" customHeight="1" x14ac:dyDescent="0.25">
      <c r="B15" s="32">
        <v>45397</v>
      </c>
      <c r="C15" s="33" t="str">
        <f>IF(Ventas[[#This Row],[FECHA]]="","",TEXT(Ventas[[#This Row],[FECHA]],"YYYY"))</f>
        <v>YYYY</v>
      </c>
      <c r="D15" s="33" t="str">
        <f>IF(Ventas[[#This Row],[FECHA]]="","",TEXT(Ventas[[#This Row],[FECHA]],"MMMM"))</f>
        <v>abril</v>
      </c>
      <c r="E15" s="33" t="s">
        <v>10</v>
      </c>
      <c r="F15" s="33" t="str">
        <f>IF(Ventas[[#This Row],[CLIENTE]]="","",VLOOKUP(Ventas[[#This Row],[CLIENTE]],Clientes[],2,0))</f>
        <v>Empresa</v>
      </c>
      <c r="G15" s="33" t="s">
        <v>19</v>
      </c>
      <c r="H15" s="33">
        <v>7</v>
      </c>
      <c r="I15" s="34">
        <f>IFERROR(VLOOKUP(Ventas[[#This Row],[PRODUCTO]],Productos[],2,0)*Ventas[[#This Row],[CANTIDAD]],"")</f>
        <v>983.54430379746827</v>
      </c>
      <c r="J15" s="34">
        <f>IFERROR(VLOOKUP(Ventas[[#This Row],[PRODUCTO]],Productos[],3,0)*Ventas[[#This Row],[CANTIDAD]],"")</f>
        <v>777</v>
      </c>
      <c r="K15" s="35">
        <f>IFERROR(Ventas[[#This Row],[TOTAL]]-Ventas[[#This Row],[COSTO]],"")</f>
        <v>206.54430379746827</v>
      </c>
      <c r="L15" s="33" t="s">
        <v>43</v>
      </c>
      <c r="M15" s="33" t="s">
        <v>1</v>
      </c>
      <c r="N15" s="33" t="s">
        <v>22</v>
      </c>
      <c r="O15" s="33">
        <v>6</v>
      </c>
    </row>
    <row r="16" spans="1:19 16384:16384" ht="34.950000000000003" customHeight="1" x14ac:dyDescent="0.25">
      <c r="B16" s="32">
        <v>45423</v>
      </c>
      <c r="C16" s="33" t="str">
        <f>IF(Ventas[[#This Row],[FECHA]]="","",TEXT(Ventas[[#This Row],[FECHA]],"YYYY"))</f>
        <v>YYYY</v>
      </c>
      <c r="D16" s="33" t="str">
        <f>IF(Ventas[[#This Row],[FECHA]]="","",TEXT(Ventas[[#This Row],[FECHA]],"MMMM"))</f>
        <v>mayo</v>
      </c>
      <c r="E16" s="33" t="s">
        <v>8</v>
      </c>
      <c r="F16" s="33" t="str">
        <f>IF(Ventas[[#This Row],[CLIENTE]]="","",VLOOKUP(Ventas[[#This Row],[CLIENTE]],Clientes[],2,0))</f>
        <v>Persona</v>
      </c>
      <c r="G16" s="33" t="s">
        <v>17</v>
      </c>
      <c r="H16" s="33">
        <v>1</v>
      </c>
      <c r="I16" s="34">
        <f>IFERROR(VLOOKUP(Ventas[[#This Row],[PRODUCTO]],Productos[],2,0)*Ventas[[#This Row],[CANTIDAD]],"")</f>
        <v>168.35443037974682</v>
      </c>
      <c r="J16" s="34">
        <f>IFERROR(VLOOKUP(Ventas[[#This Row],[PRODUCTO]],Productos[],3,0)*Ventas[[#This Row],[CANTIDAD]],"")</f>
        <v>133</v>
      </c>
      <c r="K16" s="35">
        <f>IFERROR(Ventas[[#This Row],[TOTAL]]-Ventas[[#This Row],[COSTO]],"")</f>
        <v>35.354430379746816</v>
      </c>
      <c r="L16" s="33" t="s">
        <v>43</v>
      </c>
      <c r="M16" s="33" t="s">
        <v>2</v>
      </c>
      <c r="N16" s="33" t="s">
        <v>22</v>
      </c>
      <c r="O16" s="33">
        <v>3</v>
      </c>
    </row>
    <row r="17" spans="2:15" x14ac:dyDescent="0.4">
      <c r="B17" s="36">
        <v>45454</v>
      </c>
      <c r="C17" s="37" t="str">
        <f>IF(Ventas[[#This Row],[FECHA]]="","",TEXT(Ventas[[#This Row],[FECHA]],"YYYY"))</f>
        <v>YYYY</v>
      </c>
      <c r="D17" s="38" t="str">
        <f>IF(Ventas[[#This Row],[FECHA]]="","",TEXT(Ventas[[#This Row],[FECHA]],"MMMM"))</f>
        <v>junio</v>
      </c>
      <c r="E17" s="37"/>
      <c r="F17" s="37" t="str">
        <f>IF(Ventas[[#This Row],[CLIENTE]]="","",VLOOKUP(Ventas[[#This Row],[CLIENTE]],Clientes[],2,0))</f>
        <v/>
      </c>
      <c r="G17" s="37"/>
      <c r="H17" s="37"/>
      <c r="I17" s="39" t="str">
        <f>IFERROR(VLOOKUP(Ventas[[#This Row],[PRODUCTO]],Productos[],2,0)*Ventas[[#This Row],[CANTIDAD]],"")</f>
        <v/>
      </c>
      <c r="J17" s="37" t="str">
        <f>IFERROR(VLOOKUP(Ventas[[#This Row],[PRODUCTO]],Productos[],3,0)*Ventas[[#This Row],[CANTIDAD]],"")</f>
        <v/>
      </c>
      <c r="K17" s="37" t="str">
        <f>IFERROR(Ventas[[#This Row],[TOTAL]]-Ventas[[#This Row],[COSTO]],"")</f>
        <v/>
      </c>
      <c r="L17" s="37"/>
      <c r="M17" s="37"/>
      <c r="N17" s="37"/>
      <c r="O17" s="37"/>
    </row>
  </sheetData>
  <phoneticPr fontId="4" type="noConversion"/>
  <dataValidations count="5">
    <dataValidation type="list" allowBlank="1" showInputMessage="1" showErrorMessage="1" sqref="G7:G17" xr:uid="{40E542A6-A909-4DBF-9FEA-7EF524B26595}">
      <formula1>Producto</formula1>
    </dataValidation>
    <dataValidation type="list" allowBlank="1" showInputMessage="1" showErrorMessage="1" sqref="E7:E17" xr:uid="{17CE757D-005D-438C-84AE-2A209FB31C8C}">
      <formula1>BD_Clientes</formula1>
    </dataValidation>
    <dataValidation type="list" allowBlank="1" showInputMessage="1" showErrorMessage="1" sqref="L7:L17" xr:uid="{B52F21D0-CA42-4C90-A594-D6C13A4EDCFA}">
      <formula1>"Presencial,Online"</formula1>
    </dataValidation>
    <dataValidation type="list" allowBlank="1" showInputMessage="1" showErrorMessage="1" sqref="N7:N17" xr:uid="{460F3A33-3108-4EFD-BBD4-9F3ADB91F634}">
      <formula1>Medios</formula1>
    </dataValidation>
    <dataValidation type="list" allowBlank="1" showInputMessage="1" showErrorMessage="1" sqref="M7:M17" xr:uid="{C8D56D09-A488-4F2D-A800-17CCE17EC4E1}">
      <formula1>INDIRECT(L7)</formula1>
    </dataValidation>
  </dataValidations>
  <pageMargins left="0.7" right="0.7" top="0.75" bottom="0.75" header="0.3" footer="0.3"/>
  <pageSetup paperSize="9" orientation="portrait" r:id="rId1"/>
  <ignoredErrors>
    <ignoredError sqref="I7 K7" calculatedColumn="1"/>
  </ignoredErrors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29669-8070-40BD-AC43-8A0412093D51}">
  <sheetPr>
    <tabColor rgb="FF0B75F3"/>
  </sheetPr>
  <dimension ref="A1:Y28"/>
  <sheetViews>
    <sheetView showGridLines="0" zoomScale="95" zoomScaleNormal="95" workbookViewId="0">
      <selection activeCell="Q20" sqref="Q20"/>
    </sheetView>
  </sheetViews>
  <sheetFormatPr baseColWidth="10" defaultColWidth="20.19921875" defaultRowHeight="14.4" x14ac:dyDescent="0.3"/>
  <cols>
    <col min="1" max="1" width="8" style="5" customWidth="1"/>
    <col min="2" max="2" width="15.09765625" style="5" bestFit="1" customWidth="1"/>
    <col min="3" max="3" width="16" style="5" bestFit="1" customWidth="1"/>
    <col min="4" max="4" width="7.09765625" style="5" customWidth="1"/>
    <col min="5" max="6" width="15.09765625" style="10" bestFit="1" customWidth="1"/>
    <col min="7" max="7" width="2.3984375" style="5" customWidth="1"/>
    <col min="8" max="8" width="15.09765625" style="5" bestFit="1" customWidth="1"/>
    <col min="9" max="9" width="12.69921875" style="5" bestFit="1" customWidth="1"/>
    <col min="10" max="10" width="5.5" style="5" customWidth="1"/>
    <col min="11" max="11" width="15.09765625" style="5" bestFit="1" customWidth="1"/>
    <col min="12" max="12" width="12.69921875" style="5" bestFit="1" customWidth="1"/>
    <col min="13" max="13" width="3.8984375" style="5" customWidth="1"/>
    <col min="14" max="14" width="15.09765625" style="5" bestFit="1" customWidth="1"/>
    <col min="15" max="15" width="16.19921875" style="5" bestFit="1" customWidth="1"/>
    <col min="16" max="16" width="5.8984375" style="5" customWidth="1"/>
    <col min="17" max="17" width="17.8984375" style="5" bestFit="1" customWidth="1"/>
    <col min="18" max="18" width="15.19921875" style="5" bestFit="1" customWidth="1"/>
    <col min="19" max="19" width="2.19921875" style="5" customWidth="1"/>
    <col min="20" max="20" width="15.09765625" style="5" bestFit="1" customWidth="1"/>
    <col min="21" max="21" width="15.19921875" style="5" bestFit="1" customWidth="1"/>
    <col min="22" max="22" width="7" style="5" customWidth="1"/>
    <col min="23" max="23" width="15.09765625" style="5" bestFit="1" customWidth="1"/>
    <col min="24" max="24" width="16" style="5" bestFit="1" customWidth="1"/>
    <col min="25" max="16384" width="20.19921875" style="5"/>
  </cols>
  <sheetData>
    <row r="1" spans="1:25" s="7" customFormat="1" ht="47.4" customHeight="1" x14ac:dyDescent="0.3">
      <c r="A1" s="50"/>
      <c r="B1" s="22" t="s">
        <v>66</v>
      </c>
      <c r="C1" s="25"/>
      <c r="D1" s="26"/>
      <c r="E1" s="24"/>
      <c r="F1" s="24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50"/>
      <c r="V1" s="50"/>
      <c r="W1" s="50"/>
      <c r="X1" s="50"/>
    </row>
    <row r="4" spans="1:25" ht="21" x14ac:dyDescent="0.3">
      <c r="B4" s="40" t="s">
        <v>65</v>
      </c>
      <c r="C4" s="41"/>
      <c r="D4" s="41"/>
      <c r="E4" s="42"/>
      <c r="F4" s="42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1:25" x14ac:dyDescent="0.3">
      <c r="B5" s="41"/>
      <c r="C5" s="41"/>
      <c r="D5" s="41"/>
      <c r="E5" s="42"/>
      <c r="F5" s="42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25" x14ac:dyDescent="0.3">
      <c r="B6" s="41"/>
      <c r="C6" s="41"/>
      <c r="D6" s="41"/>
      <c r="E6" s="42"/>
      <c r="F6" s="42"/>
      <c r="G6" s="41"/>
      <c r="H6" s="41"/>
      <c r="I6" s="41"/>
      <c r="J6" s="41"/>
      <c r="K6" s="41"/>
      <c r="L6" s="41"/>
      <c r="M6" s="41"/>
      <c r="N6" s="41"/>
      <c r="O6" s="41"/>
      <c r="P6" s="41"/>
      <c r="Q6"/>
      <c r="R6" s="41"/>
      <c r="S6" s="41"/>
      <c r="T6" s="41"/>
      <c r="U6" s="41"/>
      <c r="V6" s="41"/>
      <c r="W6" s="41"/>
      <c r="X6" s="41"/>
    </row>
    <row r="7" spans="1:25" x14ac:dyDescent="0.3">
      <c r="B7" s="41"/>
      <c r="C7" s="41"/>
      <c r="D7" s="41"/>
      <c r="E7" s="42"/>
      <c r="F7" s="42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</row>
    <row r="8" spans="1:25" ht="21" x14ac:dyDescent="0.3">
      <c r="B8" s="31" t="s">
        <v>51</v>
      </c>
      <c r="C8" s="41"/>
      <c r="D8" s="41"/>
      <c r="E8" s="31" t="s">
        <v>53</v>
      </c>
      <c r="F8" s="42"/>
      <c r="G8" s="41"/>
      <c r="H8" s="31" t="s">
        <v>55</v>
      </c>
      <c r="I8" s="41"/>
      <c r="J8" s="41"/>
      <c r="K8" s="31" t="s">
        <v>56</v>
      </c>
      <c r="L8" s="41"/>
      <c r="M8" s="41"/>
      <c r="N8" s="31" t="s">
        <v>3</v>
      </c>
      <c r="O8" s="41"/>
      <c r="P8" s="41"/>
      <c r="Q8" s="31" t="s">
        <v>58</v>
      </c>
      <c r="R8" s="41"/>
      <c r="S8" s="41"/>
      <c r="T8" s="31" t="s">
        <v>59</v>
      </c>
      <c r="U8" s="41"/>
      <c r="V8" s="41"/>
      <c r="W8" s="31" t="s">
        <v>60</v>
      </c>
      <c r="X8" s="41"/>
      <c r="Y8"/>
    </row>
    <row r="9" spans="1:25" x14ac:dyDescent="0.3">
      <c r="B9" s="43" t="s">
        <v>49</v>
      </c>
      <c r="C9" s="43" t="s">
        <v>50</v>
      </c>
      <c r="E9" s="43" t="s">
        <v>49</v>
      </c>
      <c r="F9" s="43" t="s">
        <v>52</v>
      </c>
      <c r="G9"/>
      <c r="H9" s="43" t="s">
        <v>49</v>
      </c>
      <c r="I9" s="43" t="s">
        <v>54</v>
      </c>
      <c r="K9" s="43" t="s">
        <v>49</v>
      </c>
      <c r="L9" s="43" t="s">
        <v>54</v>
      </c>
      <c r="N9" s="43" t="s">
        <v>40</v>
      </c>
      <c r="O9" s="43" t="s">
        <v>22</v>
      </c>
      <c r="Q9" s="43" t="s">
        <v>49</v>
      </c>
      <c r="R9" s="43" t="s">
        <v>57</v>
      </c>
      <c r="S9"/>
      <c r="T9" s="43" t="s">
        <v>49</v>
      </c>
      <c r="U9" s="43" t="s">
        <v>57</v>
      </c>
      <c r="W9" s="43" t="s">
        <v>49</v>
      </c>
      <c r="X9" s="43" t="s">
        <v>50</v>
      </c>
      <c r="Y9"/>
    </row>
    <row r="10" spans="1:25" x14ac:dyDescent="0.3">
      <c r="B10" s="16" t="s">
        <v>12</v>
      </c>
      <c r="C10" s="17">
        <v>7</v>
      </c>
      <c r="E10" s="16" t="s">
        <v>7</v>
      </c>
      <c r="F10" s="18">
        <v>172.78481012658222</v>
      </c>
      <c r="G10"/>
      <c r="H10" s="16" t="s">
        <v>6</v>
      </c>
      <c r="I10" s="19">
        <v>0.3935483870967742</v>
      </c>
      <c r="K10" s="16" t="s">
        <v>0</v>
      </c>
      <c r="L10" s="19">
        <v>0.29953917050691242</v>
      </c>
      <c r="Q10" s="16" t="s">
        <v>43</v>
      </c>
      <c r="R10" s="19">
        <v>1</v>
      </c>
      <c r="S10"/>
      <c r="T10" s="16" t="s">
        <v>12</v>
      </c>
      <c r="U10" s="21">
        <v>1</v>
      </c>
      <c r="W10" s="16" t="s">
        <v>18</v>
      </c>
      <c r="X10" s="21">
        <v>7</v>
      </c>
      <c r="Y10"/>
    </row>
    <row r="11" spans="1:25" x14ac:dyDescent="0.3">
      <c r="B11" s="16" t="s">
        <v>8</v>
      </c>
      <c r="C11" s="17">
        <v>6</v>
      </c>
      <c r="E11" s="16" t="s">
        <v>8</v>
      </c>
      <c r="F11" s="18">
        <v>177.03797468354423</v>
      </c>
      <c r="G11"/>
      <c r="H11" s="16" t="s">
        <v>61</v>
      </c>
      <c r="I11" s="19">
        <v>0.6064516129032258</v>
      </c>
      <c r="K11" s="16" t="s">
        <v>22</v>
      </c>
      <c r="L11" s="19">
        <v>0.70046082949308752</v>
      </c>
      <c r="N11" s="43" t="s">
        <v>49</v>
      </c>
      <c r="O11" s="43" t="s">
        <v>54</v>
      </c>
      <c r="Q11" s="20" t="s">
        <v>42</v>
      </c>
      <c r="R11" s="19">
        <v>0.33333333333333331</v>
      </c>
      <c r="S11"/>
      <c r="T11" s="16" t="s">
        <v>7</v>
      </c>
      <c r="U11" s="21">
        <v>1</v>
      </c>
      <c r="W11" s="16" t="s">
        <v>19</v>
      </c>
      <c r="X11" s="21">
        <v>6</v>
      </c>
      <c r="Y11"/>
    </row>
    <row r="12" spans="1:25" x14ac:dyDescent="0.3">
      <c r="B12" s="16" t="s">
        <v>7</v>
      </c>
      <c r="C12" s="17">
        <v>5</v>
      </c>
      <c r="E12" s="16" t="s">
        <v>12</v>
      </c>
      <c r="F12" s="18">
        <v>227.01265822784808</v>
      </c>
      <c r="G12"/>
      <c r="H12" s="44" t="s">
        <v>4</v>
      </c>
      <c r="I12" s="47">
        <v>1</v>
      </c>
      <c r="K12" s="44" t="s">
        <v>4</v>
      </c>
      <c r="L12" s="47">
        <v>1</v>
      </c>
      <c r="N12" s="16">
        <v>3</v>
      </c>
      <c r="O12" s="19">
        <v>0.56184210526315792</v>
      </c>
      <c r="Q12" s="20" t="s">
        <v>2</v>
      </c>
      <c r="R12" s="19">
        <v>0.66666666666666663</v>
      </c>
      <c r="S12"/>
      <c r="T12" s="16" t="s">
        <v>8</v>
      </c>
      <c r="U12" s="21">
        <v>1</v>
      </c>
      <c r="W12" s="16" t="s">
        <v>14</v>
      </c>
      <c r="X12" s="21">
        <v>5</v>
      </c>
      <c r="Y12"/>
    </row>
    <row r="13" spans="1:25" x14ac:dyDescent="0.3">
      <c r="B13" s="44" t="s">
        <v>4</v>
      </c>
      <c r="C13" s="45">
        <v>18</v>
      </c>
      <c r="E13" s="44" t="s">
        <v>4</v>
      </c>
      <c r="F13" s="46">
        <v>576.83544303797453</v>
      </c>
      <c r="G13"/>
      <c r="H13"/>
      <c r="I13"/>
      <c r="K13"/>
      <c r="L13"/>
      <c r="N13" s="16">
        <v>6</v>
      </c>
      <c r="O13" s="19">
        <v>0.43815789473684208</v>
      </c>
      <c r="Q13" s="44" t="s">
        <v>4</v>
      </c>
      <c r="R13" s="47">
        <v>1</v>
      </c>
      <c r="S13"/>
      <c r="T13" s="44" t="s">
        <v>4</v>
      </c>
      <c r="U13" s="48">
        <v>3</v>
      </c>
      <c r="W13" s="44" t="s">
        <v>4</v>
      </c>
      <c r="X13" s="48">
        <v>18</v>
      </c>
      <c r="Y13"/>
    </row>
    <row r="14" spans="1:25" x14ac:dyDescent="0.3">
      <c r="B14"/>
      <c r="C14"/>
      <c r="E14"/>
      <c r="F14"/>
      <c r="G14"/>
      <c r="H14"/>
      <c r="I14"/>
      <c r="K14"/>
      <c r="L14"/>
      <c r="N14" s="44" t="s">
        <v>4</v>
      </c>
      <c r="O14" s="47">
        <v>1</v>
      </c>
      <c r="Q14"/>
      <c r="R14"/>
      <c r="S14"/>
      <c r="T14"/>
      <c r="U14"/>
      <c r="W14"/>
      <c r="X14"/>
      <c r="Y14"/>
    </row>
    <row r="15" spans="1:25" x14ac:dyDescent="0.3">
      <c r="B15"/>
      <c r="C15"/>
      <c r="E15"/>
      <c r="F15"/>
      <c r="G15"/>
      <c r="H15"/>
      <c r="I15"/>
      <c r="N15"/>
      <c r="O15"/>
      <c r="Q15"/>
      <c r="R15"/>
      <c r="S15"/>
      <c r="T15"/>
      <c r="U15"/>
      <c r="W15"/>
      <c r="X15"/>
      <c r="Y15"/>
    </row>
    <row r="16" spans="1:25" x14ac:dyDescent="0.3">
      <c r="B16"/>
      <c r="C16"/>
      <c r="E16"/>
      <c r="F16"/>
      <c r="G16"/>
      <c r="H16"/>
      <c r="I16"/>
      <c r="N16"/>
      <c r="O16"/>
      <c r="Q16"/>
      <c r="R16"/>
      <c r="S16"/>
      <c r="T16"/>
      <c r="U16"/>
      <c r="W16"/>
      <c r="X16"/>
      <c r="Y16"/>
    </row>
    <row r="17" spans="2:25" x14ac:dyDescent="0.3">
      <c r="B17"/>
      <c r="C17"/>
      <c r="E17"/>
      <c r="F17"/>
      <c r="G17"/>
      <c r="H17"/>
      <c r="I17"/>
      <c r="N17"/>
      <c r="O17"/>
      <c r="Q17"/>
      <c r="R17"/>
      <c r="S17"/>
      <c r="T17"/>
      <c r="U17"/>
      <c r="W17"/>
      <c r="X17"/>
      <c r="Y17"/>
    </row>
    <row r="18" spans="2:25" x14ac:dyDescent="0.3">
      <c r="B18"/>
      <c r="C18"/>
      <c r="E18"/>
      <c r="F18"/>
      <c r="G18"/>
      <c r="H18"/>
      <c r="Q18"/>
      <c r="R18"/>
      <c r="S18"/>
      <c r="T18"/>
      <c r="U18"/>
      <c r="W18"/>
      <c r="X18"/>
      <c r="Y18"/>
    </row>
    <row r="19" spans="2:25" x14ac:dyDescent="0.3">
      <c r="G19"/>
      <c r="H19"/>
      <c r="Q19"/>
      <c r="R19"/>
      <c r="S19"/>
      <c r="W19"/>
      <c r="X19"/>
      <c r="Y19"/>
    </row>
    <row r="20" spans="2:25" x14ac:dyDescent="0.3">
      <c r="G20"/>
      <c r="H20"/>
      <c r="Q20"/>
      <c r="R20"/>
      <c r="S20"/>
      <c r="W20"/>
      <c r="X20"/>
      <c r="Y20"/>
    </row>
    <row r="21" spans="2:25" x14ac:dyDescent="0.3">
      <c r="G21"/>
      <c r="H21"/>
      <c r="Q21"/>
      <c r="R21"/>
      <c r="S21"/>
      <c r="W21"/>
      <c r="X21"/>
      <c r="Y21"/>
    </row>
    <row r="22" spans="2:25" x14ac:dyDescent="0.3">
      <c r="G22"/>
      <c r="H22"/>
      <c r="Q22"/>
      <c r="R22"/>
      <c r="S22"/>
      <c r="W22"/>
      <c r="X22"/>
      <c r="Y22"/>
    </row>
    <row r="23" spans="2:25" x14ac:dyDescent="0.3">
      <c r="G23"/>
      <c r="H23"/>
      <c r="Q23"/>
      <c r="R23"/>
      <c r="S23"/>
      <c r="W23"/>
      <c r="X23"/>
      <c r="Y23"/>
    </row>
    <row r="24" spans="2:25" x14ac:dyDescent="0.3">
      <c r="G24"/>
      <c r="H24"/>
      <c r="Q24"/>
      <c r="R24"/>
      <c r="S24"/>
      <c r="W24"/>
      <c r="X24"/>
      <c r="Y24"/>
    </row>
    <row r="25" spans="2:25" x14ac:dyDescent="0.3">
      <c r="G25"/>
      <c r="Q25"/>
      <c r="R25"/>
      <c r="S25"/>
      <c r="W25"/>
      <c r="X25"/>
      <c r="Y25"/>
    </row>
    <row r="26" spans="2:25" x14ac:dyDescent="0.3">
      <c r="G26"/>
      <c r="Q26"/>
      <c r="R26"/>
      <c r="S26"/>
    </row>
    <row r="27" spans="2:25" x14ac:dyDescent="0.3">
      <c r="Q27"/>
    </row>
    <row r="28" spans="2:25" x14ac:dyDescent="0.3">
      <c r="Q28"/>
    </row>
  </sheetData>
  <pageMargins left="0.7" right="0.7" top="0.75" bottom="0.75" header="0.3" footer="0.3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- AYUDA -</vt:lpstr>
      <vt:lpstr>Dashboard_Clientes</vt:lpstr>
      <vt:lpstr>BD Negocio</vt:lpstr>
      <vt:lpstr>BD Productos</vt:lpstr>
      <vt:lpstr>Registro Ventas</vt:lpstr>
      <vt:lpstr>Tablas_Dinámicas</vt:lpstr>
      <vt:lpstr>BD_Clientes</vt:lpstr>
      <vt:lpstr>Canal_Preferencia</vt:lpstr>
      <vt:lpstr>Cliente_mayor</vt:lpstr>
      <vt:lpstr>Medios</vt:lpstr>
      <vt:lpstr>Nombre_Cliente</vt:lpstr>
      <vt:lpstr>Presencial</vt:lpstr>
      <vt:lpstr>Producto</vt:lpstr>
      <vt:lpstr>Producto_mas_comprado</vt:lpstr>
      <vt:lpstr>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Credito y cobranza .</cp:lastModifiedBy>
  <dcterms:created xsi:type="dcterms:W3CDTF">2022-05-05T14:41:44Z</dcterms:created>
  <dcterms:modified xsi:type="dcterms:W3CDTF">2025-09-17T01:54:26Z</dcterms:modified>
</cp:coreProperties>
</file>