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e 1" sheetId="1" r:id="rId4"/>
    <sheet state="visible" name="Parte 2" sheetId="2" r:id="rId5"/>
  </sheets>
  <definedNames/>
  <calcPr/>
  <extLst>
    <ext uri="GoogleSheetsCustomDataVersion2">
      <go:sheetsCustomData xmlns:go="http://customooxmlschemas.google.com/" r:id="rId6" roundtripDataChecksum="fXxFYZwaR/30jqt9SYcuZft5Xm+5wBiN+CYJrKaQRpA="/>
    </ext>
  </extLst>
</workbook>
</file>

<file path=xl/sharedStrings.xml><?xml version="1.0" encoding="utf-8"?>
<sst xmlns="http://schemas.openxmlformats.org/spreadsheetml/2006/main" count="139" uniqueCount="96">
  <si>
    <t>Dar formato a todas las celdas según sus valores</t>
  </si>
  <si>
    <t>Instrucciones: aplica formato condicional en escala de dos colores, un azul claro para el valor mínimo 0 y un azul fuerte para el valor máximo 100.</t>
  </si>
  <si>
    <t>Instrucciones: aplica formato condicional de conjunto de iconos, en las calificaciones que cumpla con las condiciones de la tabla.</t>
  </si>
  <si>
    <t>Instrucciones: aplica formato condicional de barras de datos a la columna de defectos, con un color de barra violeta y un borde naranja.</t>
  </si>
  <si>
    <t>Instrucciones: aplica formato condicional de barras donde las barras positivas sean color verde y las negativas color negro. En la celda solo se debe ver la barra y no los valores.</t>
  </si>
  <si>
    <t>Instrucciones: aplica formato condicional de escala de 3 colores, color amarillo para el valor más bajo, color verde para el punto medio y color azul para el valor más alto.</t>
  </si>
  <si>
    <t>Índice de seguridad</t>
  </si>
  <si>
    <t>Calificaciones primera evaluación</t>
  </si>
  <si>
    <t>Condición</t>
  </si>
  <si>
    <t>Icono</t>
  </si>
  <si>
    <t>Registro de calidad</t>
  </si>
  <si>
    <t>Flujo de efectivo</t>
  </si>
  <si>
    <t>Check list</t>
  </si>
  <si>
    <t>País</t>
  </si>
  <si>
    <t>Índice</t>
  </si>
  <si>
    <t>Alumno</t>
  </si>
  <si>
    <t>Promedio</t>
  </si>
  <si>
    <t>&gt;= 80</t>
  </si>
  <si>
    <t>Semana</t>
  </si>
  <si>
    <t>Defectos</t>
  </si>
  <si>
    <t>Mes</t>
  </si>
  <si>
    <t>Neto</t>
  </si>
  <si>
    <t>Actividad</t>
  </si>
  <si>
    <t>Completado</t>
  </si>
  <si>
    <t>Catar</t>
  </si>
  <si>
    <t>Jazmin</t>
  </si>
  <si>
    <t>&lt; 80 &gt;= 70</t>
  </si>
  <si>
    <t>Enero</t>
  </si>
  <si>
    <t>Actividad 1</t>
  </si>
  <si>
    <t>Cuba</t>
  </si>
  <si>
    <t>Abraham</t>
  </si>
  <si>
    <t>&lt; 70</t>
  </si>
  <si>
    <t>Febrero</t>
  </si>
  <si>
    <t>Actividad 2</t>
  </si>
  <si>
    <t>China</t>
  </si>
  <si>
    <t>Julia</t>
  </si>
  <si>
    <t>Marzo</t>
  </si>
  <si>
    <t>Actividad 3</t>
  </si>
  <si>
    <t>Estados Unidos</t>
  </si>
  <si>
    <t>Ricardo</t>
  </si>
  <si>
    <t>Abril</t>
  </si>
  <si>
    <t>Actividad 4</t>
  </si>
  <si>
    <t>Chile</t>
  </si>
  <si>
    <t>Ana</t>
  </si>
  <si>
    <t>Mayo</t>
  </si>
  <si>
    <t>Actividad 5</t>
  </si>
  <si>
    <t>México</t>
  </si>
  <si>
    <t>María</t>
  </si>
  <si>
    <t>Junio</t>
  </si>
  <si>
    <t>Actividad 6</t>
  </si>
  <si>
    <t>Colombia</t>
  </si>
  <si>
    <t>Alejandro</t>
  </si>
  <si>
    <t>Julio</t>
  </si>
  <si>
    <t>Actividad 7</t>
  </si>
  <si>
    <t>Brasil</t>
  </si>
  <si>
    <t>Gabriel</t>
  </si>
  <si>
    <t>Agosto</t>
  </si>
  <si>
    <t>Actividad 8</t>
  </si>
  <si>
    <t>Sudáfrica</t>
  </si>
  <si>
    <t>Marco</t>
  </si>
  <si>
    <t>Septiembre</t>
  </si>
  <si>
    <t>Actividad 9</t>
  </si>
  <si>
    <t>Venezuela</t>
  </si>
  <si>
    <t>Jorge</t>
  </si>
  <si>
    <t>Octubre</t>
  </si>
  <si>
    <t>Actividad 10</t>
  </si>
  <si>
    <t>Noviembre</t>
  </si>
  <si>
    <t>Diciembre</t>
  </si>
  <si>
    <t>Aplicar formato unicamente</t>
  </si>
  <si>
    <t>Aplica formato condicional a las calificaciones menores a 70, el formato de la celda será relleno amarillo, color de fuente rojo, letra en negritas y subrayada.</t>
  </si>
  <si>
    <t>Aplica formato condicional a los indices que estén por debajo del promedio. El formato de la celda será relleno rojo obscuro y color de fuente blanco.</t>
  </si>
  <si>
    <t>Aplicar formato condicional a los tres valores superiores. El formato de la celda será, bore de la celda color verde obscuro, relleno de la celda verde claro y color de la fuente verde obscuro.</t>
  </si>
  <si>
    <t>Lista de alumnos
Calificación mínima aprobatoria  70</t>
  </si>
  <si>
    <t>Índice de criminalidad</t>
  </si>
  <si>
    <t>Top 3 de ventas</t>
  </si>
  <si>
    <t xml:space="preserve">Calificación Final </t>
  </si>
  <si>
    <t>Producto</t>
  </si>
  <si>
    <t>Facturación</t>
  </si>
  <si>
    <t>Sacapuntas</t>
  </si>
  <si>
    <t>Agenda</t>
  </si>
  <si>
    <t>Libreta</t>
  </si>
  <si>
    <t>Regla</t>
  </si>
  <si>
    <t>Escuadras</t>
  </si>
  <si>
    <t>Plumón</t>
  </si>
  <si>
    <t>Lapíz</t>
  </si>
  <si>
    <t>Colores</t>
  </si>
  <si>
    <t>Hoy</t>
  </si>
  <si>
    <t>Plan</t>
  </si>
  <si>
    <t>Real</t>
  </si>
  <si>
    <t>Estatus</t>
  </si>
  <si>
    <t>Fecha</t>
  </si>
  <si>
    <t>Fecha de inicio</t>
  </si>
  <si>
    <t>Fecha de fin</t>
  </si>
  <si>
    <t>Terminado</t>
  </si>
  <si>
    <t>En proceso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</si>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</sst>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9">
    <font>
      <sz val="11.0"/>
      <color theme="1"/>
      <name val="Calibri"/>
      <scheme val="minor"/>
    </font>
    <font>
      <b/>
      <sz val="14.0"/>
      <color theme="0"/>
      <name val="Calibri"/>
    </font>
    <font>
      <sz val="12.0"/>
      <color theme="1"/>
      <name val="Calibri"/>
    </font>
    <font/>
    <font>
      <sz val="11.0"/>
      <color theme="0"/>
      <name val="Calibri"/>
    </font>
    <font>
      <sz val="11.0"/>
      <color theme="1"/>
      <name val="Calibri"/>
    </font>
    <font>
      <b/>
      <sz val="12.0"/>
      <color theme="0"/>
      <name val="Calibri"/>
    </font>
    <font>
      <color theme="1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3F3F3F"/>
        <bgColor rgb="FF3F3F3F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</fills>
  <borders count="29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0" fillId="2" fontId="4" numFmtId="0" xfId="0" applyAlignment="1" applyBorder="1" applyFont="1">
      <alignment horizontal="center" vertical="center"/>
    </xf>
    <xf borderId="15" fillId="3" fontId="4" numFmtId="0" xfId="0" applyAlignment="1" applyBorder="1" applyFill="1" applyFont="1">
      <alignment horizontal="center" vertical="center"/>
    </xf>
    <xf borderId="16" fillId="3" fontId="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7" fillId="3" fontId="4" numFmtId="0" xfId="0" applyAlignment="1" applyBorder="1" applyFont="1">
      <alignment horizontal="center"/>
    </xf>
    <xf borderId="18" fillId="0" fontId="3" numFmtId="0" xfId="0" applyBorder="1" applyFont="1"/>
    <xf borderId="16" fillId="3" fontId="4" numFmtId="0" xfId="0" applyBorder="1" applyFont="1"/>
    <xf borderId="19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/>
    </xf>
    <xf borderId="15" fillId="3" fontId="4" numFmtId="0" xfId="0" applyBorder="1" applyFont="1"/>
    <xf borderId="19" fillId="0" fontId="5" numFmtId="0" xfId="0" applyBorder="1" applyFont="1"/>
    <xf borderId="19" fillId="0" fontId="5" numFmtId="0" xfId="0" applyAlignment="1" applyBorder="1" applyFont="1">
      <alignment horizontal="center"/>
    </xf>
    <xf borderId="0" fillId="0" fontId="5" numFmtId="0" xfId="0" applyFont="1"/>
    <xf borderId="20" fillId="0" fontId="5" numFmtId="0" xfId="0" applyAlignment="1" applyBorder="1" applyFont="1">
      <alignment horizontal="center" vertical="center"/>
    </xf>
    <xf borderId="20" fillId="0" fontId="5" numFmtId="164" xfId="0" applyBorder="1" applyFont="1" applyNumberFormat="1"/>
    <xf borderId="20" fillId="0" fontId="5" numFmtId="9" xfId="0" applyAlignment="1" applyBorder="1" applyFont="1" applyNumberFormat="1">
      <alignment horizontal="center"/>
    </xf>
    <xf borderId="20" fillId="0" fontId="5" numFmtId="2" xfId="0" applyAlignment="1" applyBorder="1" applyFont="1" applyNumberFormat="1">
      <alignment horizontal="center"/>
    </xf>
    <xf borderId="21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/>
    </xf>
    <xf borderId="21" fillId="0" fontId="5" numFmtId="0" xfId="0" applyBorder="1" applyFont="1"/>
    <xf borderId="21" fillId="0" fontId="5" numFmtId="0" xfId="0" applyAlignment="1" applyBorder="1" applyFont="1">
      <alignment horizontal="center"/>
    </xf>
    <xf borderId="23" fillId="0" fontId="5" numFmtId="0" xfId="0" applyBorder="1" applyFont="1"/>
    <xf borderId="22" fillId="0" fontId="5" numFmtId="9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22" fillId="0" fontId="5" numFmtId="0" xfId="0" applyAlignment="1" applyBorder="1" applyFont="1">
      <alignment horizontal="center" vertical="center"/>
    </xf>
    <xf borderId="0" fillId="0" fontId="5" numFmtId="9" xfId="0" applyAlignment="1" applyFont="1" applyNumberFormat="1">
      <alignment horizontal="center"/>
    </xf>
    <xf borderId="22" fillId="0" fontId="5" numFmtId="164" xfId="0" applyBorder="1" applyFont="1" applyNumberFormat="1"/>
    <xf borderId="2" fillId="0" fontId="2" numFmtId="0" xfId="0" applyAlignment="1" applyBorder="1" applyFont="1">
      <alignment horizontal="center" shrinkToFit="0" wrapText="1"/>
    </xf>
    <xf borderId="0" fillId="0" fontId="6" numFmtId="0" xfId="0" applyFont="1"/>
    <xf borderId="10" fillId="2" fontId="4" numFmtId="0" xfId="0" applyAlignment="1" applyBorder="1" applyFont="1">
      <alignment horizontal="center" shrinkToFit="0" vertical="center" wrapText="1"/>
    </xf>
    <xf borderId="17" fillId="3" fontId="4" numFmtId="0" xfId="0" applyAlignment="1" applyBorder="1" applyFont="1">
      <alignment horizontal="center" vertical="center"/>
    </xf>
    <xf borderId="16" fillId="3" fontId="4" numFmtId="0" xfId="0" applyAlignment="1" applyBorder="1" applyFont="1">
      <alignment horizontal="center" shrinkToFit="0" wrapText="1"/>
    </xf>
    <xf borderId="0" fillId="0" fontId="7" numFmtId="0" xfId="0" applyFont="1"/>
    <xf borderId="0" fillId="0" fontId="5" numFmtId="14" xfId="0" applyFont="1" applyNumberFormat="1"/>
    <xf borderId="24" fillId="0" fontId="8" numFmtId="0" xfId="0" applyAlignment="1" applyBorder="1" applyFont="1">
      <alignment horizontal="center" vertical="center"/>
    </xf>
    <xf borderId="25" fillId="4" fontId="8" numFmtId="0" xfId="0" applyAlignment="1" applyBorder="1" applyFill="1" applyFont="1">
      <alignment horizontal="center"/>
    </xf>
    <xf borderId="25" fillId="5" fontId="8" numFmtId="0" xfId="0" applyAlignment="1" applyBorder="1" applyFill="1" applyFont="1">
      <alignment horizontal="center"/>
    </xf>
    <xf borderId="26" fillId="0" fontId="8" numFmtId="0" xfId="0" applyAlignment="1" applyBorder="1" applyFont="1">
      <alignment horizontal="center" vertical="center"/>
    </xf>
    <xf borderId="27" fillId="0" fontId="8" numFmtId="0" xfId="0" applyAlignment="1" applyBorder="1" applyFont="1">
      <alignment horizontal="left"/>
    </xf>
    <xf borderId="27" fillId="0" fontId="3" numFmtId="0" xfId="0" applyBorder="1" applyFont="1"/>
    <xf borderId="26" fillId="0" fontId="3" numFmtId="0" xfId="0" applyBorder="1" applyFont="1"/>
    <xf borderId="21" fillId="0" fontId="3" numFmtId="0" xfId="0" applyBorder="1" applyFont="1"/>
    <xf borderId="28" fillId="6" fontId="8" numFmtId="0" xfId="0" applyAlignment="1" applyBorder="1" applyFill="1" applyFont="1">
      <alignment horizontal="center" shrinkToFit="0" vertical="center" wrapText="1"/>
    </xf>
    <xf borderId="28" fillId="7" fontId="8" numFmtId="0" xfId="0" applyAlignment="1" applyBorder="1" applyFill="1" applyFont="1">
      <alignment horizontal="center" shrinkToFit="0" vertical="center" wrapText="1"/>
    </xf>
    <xf borderId="28" fillId="7" fontId="8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8" numFmtId="16" xfId="0" applyAlignment="1" applyBorder="1" applyFont="1" applyNumberFormat="1">
      <alignment horizontal="center" vertical="center"/>
    </xf>
    <xf borderId="22" fillId="0" fontId="8" numFmtId="16" xfId="0" applyAlignment="1" applyBorder="1" applyFont="1" applyNumberFormat="1">
      <alignment horizontal="center" vertical="center"/>
    </xf>
    <xf borderId="0" fillId="0" fontId="5" numFmtId="16" xfId="0" applyFont="1" applyNumberFormat="1"/>
    <xf borderId="24" fillId="0" fontId="5" numFmtId="0" xfId="0" applyBorder="1" applyFont="1"/>
    <xf borderId="27" fillId="0" fontId="5" numFmtId="0" xfId="0" applyBorder="1" applyFont="1"/>
    <xf borderId="26" fillId="0" fontId="5" numFmtId="0" xfId="0" applyBorder="1" applyFont="1"/>
    <xf borderId="20" fillId="0" fontId="5" numFmtId="0" xfId="0" applyBorder="1" applyFont="1"/>
    <xf borderId="23" fillId="0" fontId="5" numFmtId="16" xfId="0" applyBorder="1" applyFont="1" applyNumberFormat="1"/>
    <xf borderId="22" fillId="0" fontId="5" numFmtId="0" xfId="0" applyBorder="1" applyFont="1"/>
  </cellXfs>
  <cellStyles count="1">
    <cellStyle xfId="0" name="Normal" builtinId="0"/>
  </cellStyles>
  <dxfs count="2">
    <dxf>
      <font>
        <strike/>
        <color rgb="FF3F3F3F"/>
      </font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14</xdr:row>
      <xdr:rowOff>180975</xdr:rowOff>
    </xdr:from>
    <xdr:ext cx="8943975" cy="1562100"/>
    <xdr:sp>
      <xdr:nvSpPr>
        <xdr:cNvPr id="3" name="Shape 3"/>
        <xdr:cNvSpPr/>
      </xdr:nvSpPr>
      <xdr:spPr>
        <a:xfrm>
          <a:off x="0" y="2637000"/>
          <a:ext cx="10692000" cy="2286000"/>
        </a:xfrm>
        <a:prstGeom prst="roundRect">
          <a:avLst>
            <a:gd fmla="val 16667" name="adj"/>
          </a:avLst>
        </a:prstGeom>
        <a:solidFill>
          <a:srgbClr val="E5DFEC"/>
        </a:solidFill>
        <a:ln cap="flat" cmpd="sng" w="38100">
          <a:solidFill>
            <a:srgbClr val="7030A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030A0"/>
            </a:buClr>
            <a:buSzPts val="1600"/>
            <a:buFont typeface="Calibri"/>
            <a:buNone/>
          </a:pPr>
          <a:r>
            <a:rPr b="1" lang="en-US" sz="1600">
              <a:solidFill>
                <a:srgbClr val="7030A0"/>
              </a:solidFill>
              <a:latin typeface="Calibri"/>
              <a:ea typeface="Calibri"/>
              <a:cs typeface="Calibri"/>
              <a:sym typeface="Calibri"/>
            </a:rPr>
            <a:t>Instrucciones: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030A0"/>
            </a:buClr>
            <a:buSzPts val="1400"/>
            <a:buFont typeface="Calibri"/>
            <a:buNone/>
          </a:pPr>
          <a:r>
            <a:rPr b="0" lang="en-US" sz="1400">
              <a:solidFill>
                <a:srgbClr val="7030A0"/>
              </a:solidFill>
              <a:latin typeface="Calibri"/>
              <a:ea typeface="Calibri"/>
              <a:cs typeface="Calibri"/>
              <a:sym typeface="Calibri"/>
            </a:rPr>
            <a:t>1. Aplica un formato condicional en el rango A4:F13 que colore las filas en azul claro cunado el estatus sea "En proceso". Usa como ejemplo el formato condicional que se uso para el estatus de "Terminado".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030A0"/>
            </a:buClr>
            <a:buSzPts val="1400"/>
            <a:buFont typeface="Calibri"/>
            <a:buNone/>
          </a:pPr>
          <a:r>
            <a:rPr b="0" lang="en-US" sz="1400">
              <a:solidFill>
                <a:srgbClr val="7030A0"/>
              </a:solidFill>
              <a:latin typeface="Calibri"/>
              <a:ea typeface="Calibri"/>
              <a:cs typeface="Calibri"/>
              <a:sym typeface="Calibri"/>
            </a:rPr>
            <a:t>2. Aplica un formato condicional en el rango G4:P13 que colore con un relleno naranja las celdas correpondientes según la fecha de inicio y fecha de fin real. Usa como ejemplo el formato condicional que se uso para las barras verdes.</a:t>
          </a:r>
          <a:endParaRPr b="0" sz="1400">
            <a:solidFill>
              <a:srgbClr val="7030A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030A0"/>
            </a:buClr>
            <a:buSzPts val="1400"/>
            <a:buFont typeface="Calibri"/>
            <a:buNone/>
          </a:pPr>
          <a:r>
            <a:rPr b="0" lang="en-US" sz="1400">
              <a:solidFill>
                <a:srgbClr val="7030A0"/>
              </a:solidFill>
              <a:latin typeface="Calibri"/>
              <a:ea typeface="Calibri"/>
              <a:cs typeface="Calibri"/>
              <a:sym typeface="Calibri"/>
            </a:rPr>
            <a:t>3. Aplica un formato condicional en el rango G3:P13 para que se colore la columna del día de hoy. Con esto obtendremos un marcador que nos permitirá ubicarnos visualmente en el día actual.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030A0"/>
            </a:buClr>
            <a:buSzPts val="1400"/>
            <a:buFont typeface="Calibri"/>
            <a:buNone/>
          </a:pPr>
          <a:r>
            <a:rPr b="0" lang="en-US" sz="1400">
              <a:solidFill>
                <a:srgbClr val="7030A0"/>
              </a:solidFill>
              <a:latin typeface="Calibri"/>
              <a:ea typeface="Calibri"/>
              <a:cs typeface="Calibri"/>
              <a:sym typeface="Calibri"/>
            </a:rPr>
            <a:t>4. Organiza los formatos condicionales de forma que la visualización sea pertinente y clara.</a:t>
          </a:r>
          <a:endParaRPr b="0" sz="1400">
            <a:solidFill>
              <a:srgbClr val="7030A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14.29"/>
    <col customWidth="1" min="3" max="3" width="11.71"/>
    <col customWidth="1" min="4" max="4" width="11.0"/>
    <col customWidth="1" min="5" max="5" width="9.14"/>
    <col customWidth="1" min="6" max="6" width="4.57"/>
    <col customWidth="1" min="7" max="7" width="5.29"/>
    <col customWidth="1" min="8" max="8" width="13.71"/>
    <col customWidth="1" min="9" max="9" width="12.29"/>
    <col customWidth="1" min="10" max="10" width="4.29"/>
    <col customWidth="1" min="11" max="11" width="9.86"/>
    <col customWidth="1" min="12" max="12" width="9.14"/>
    <col customWidth="1" min="13" max="13" width="6.57"/>
    <col customWidth="1" min="14" max="14" width="11.71"/>
    <col customWidth="1" min="15" max="15" width="11.86"/>
    <col customWidth="1" min="16" max="17" width="9.14"/>
    <col customWidth="1" min="18" max="18" width="4.29"/>
    <col customWidth="1" min="19" max="19" width="12.14"/>
    <col customWidth="1" min="20" max="20" width="15.0"/>
    <col customWidth="1" min="21" max="21" width="9.14"/>
    <col customWidth="1" min="22" max="22" width="10.71"/>
    <col customWidth="1" min="23" max="23" width="4.57"/>
    <col customWidth="1" min="24" max="24" width="10.71"/>
    <col customWidth="1" min="25" max="25" width="12.14"/>
    <col customWidth="1" min="26" max="28" width="9.14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1.0" customHeight="1">
      <c r="A2" s="2" t="s">
        <v>1</v>
      </c>
      <c r="B2" s="3"/>
      <c r="C2" s="3"/>
      <c r="D2" s="3"/>
      <c r="E2" s="4"/>
      <c r="F2" s="5"/>
      <c r="G2" s="2" t="s">
        <v>2</v>
      </c>
      <c r="H2" s="3"/>
      <c r="I2" s="3"/>
      <c r="J2" s="3"/>
      <c r="K2" s="4"/>
      <c r="L2" s="5"/>
      <c r="M2" s="5"/>
      <c r="N2" s="2" t="s">
        <v>3</v>
      </c>
      <c r="O2" s="3"/>
      <c r="P2" s="3"/>
      <c r="Q2" s="4"/>
      <c r="R2" s="5"/>
      <c r="S2" s="2" t="s">
        <v>4</v>
      </c>
      <c r="T2" s="3"/>
      <c r="U2" s="3"/>
      <c r="V2" s="4"/>
      <c r="W2" s="5"/>
      <c r="X2" s="2" t="s">
        <v>5</v>
      </c>
      <c r="Y2" s="3"/>
      <c r="Z2" s="3"/>
      <c r="AA2" s="3"/>
      <c r="AB2" s="4"/>
    </row>
    <row r="3">
      <c r="A3" s="6"/>
      <c r="E3" s="7"/>
      <c r="F3" s="5"/>
      <c r="G3" s="6"/>
      <c r="K3" s="7"/>
      <c r="L3" s="5"/>
      <c r="M3" s="5"/>
      <c r="N3" s="6"/>
      <c r="Q3" s="7"/>
      <c r="R3" s="5"/>
      <c r="S3" s="6"/>
      <c r="V3" s="7"/>
      <c r="W3" s="5"/>
      <c r="X3" s="6"/>
      <c r="AB3" s="7"/>
    </row>
    <row r="4" ht="22.5" customHeight="1">
      <c r="A4" s="8"/>
      <c r="B4" s="9"/>
      <c r="C4" s="9"/>
      <c r="D4" s="9"/>
      <c r="E4" s="10"/>
      <c r="F4" s="5"/>
      <c r="G4" s="8"/>
      <c r="H4" s="9"/>
      <c r="I4" s="9"/>
      <c r="J4" s="9"/>
      <c r="K4" s="10"/>
      <c r="L4" s="5"/>
      <c r="M4" s="5"/>
      <c r="N4" s="8"/>
      <c r="O4" s="9"/>
      <c r="P4" s="9"/>
      <c r="Q4" s="10"/>
      <c r="R4" s="5"/>
      <c r="S4" s="8"/>
      <c r="T4" s="9"/>
      <c r="U4" s="9"/>
      <c r="V4" s="10"/>
      <c r="W4" s="5"/>
      <c r="X4" s="8"/>
      <c r="Y4" s="9"/>
      <c r="Z4" s="9"/>
      <c r="AA4" s="9"/>
      <c r="AB4" s="10"/>
    </row>
    <row r="6">
      <c r="B6" s="11" t="s">
        <v>6</v>
      </c>
      <c r="C6" s="12"/>
      <c r="G6" s="11" t="s">
        <v>7</v>
      </c>
      <c r="H6" s="13"/>
      <c r="I6" s="12"/>
      <c r="K6" s="14" t="s">
        <v>8</v>
      </c>
      <c r="L6" s="15" t="s">
        <v>9</v>
      </c>
      <c r="N6" s="16" t="s">
        <v>10</v>
      </c>
      <c r="O6" s="12"/>
      <c r="S6" s="11" t="s">
        <v>11</v>
      </c>
      <c r="T6" s="12"/>
      <c r="X6" s="16" t="s">
        <v>12</v>
      </c>
      <c r="Y6" s="12"/>
    </row>
    <row r="7">
      <c r="B7" s="17" t="s">
        <v>13</v>
      </c>
      <c r="C7" s="18" t="s">
        <v>14</v>
      </c>
      <c r="F7" s="19"/>
      <c r="G7" s="20" t="s">
        <v>15</v>
      </c>
      <c r="H7" s="21"/>
      <c r="I7" s="22" t="s">
        <v>16</v>
      </c>
      <c r="K7" s="23" t="s">
        <v>17</v>
      </c>
      <c r="L7" s="24">
        <v>80.0</v>
      </c>
      <c r="N7" s="17" t="s">
        <v>18</v>
      </c>
      <c r="O7" s="18" t="s">
        <v>19</v>
      </c>
      <c r="S7" s="25" t="s">
        <v>20</v>
      </c>
      <c r="T7" s="22" t="s">
        <v>21</v>
      </c>
      <c r="X7" s="25" t="s">
        <v>22</v>
      </c>
      <c r="Y7" s="22" t="s">
        <v>23</v>
      </c>
    </row>
    <row r="8">
      <c r="B8" s="26" t="s">
        <v>24</v>
      </c>
      <c r="C8" s="24">
        <v>87.87</v>
      </c>
      <c r="G8" s="27">
        <v>1.0</v>
      </c>
      <c r="H8" s="28" t="s">
        <v>25</v>
      </c>
      <c r="I8" s="24">
        <v>100.0</v>
      </c>
      <c r="K8" s="23" t="s">
        <v>26</v>
      </c>
      <c r="L8" s="24">
        <v>70.0</v>
      </c>
      <c r="N8" s="23">
        <v>40.0</v>
      </c>
      <c r="O8" s="29">
        <v>20.0</v>
      </c>
      <c r="S8" s="26" t="s">
        <v>27</v>
      </c>
      <c r="T8" s="30">
        <v>800000.0</v>
      </c>
      <c r="X8" s="26" t="s">
        <v>28</v>
      </c>
      <c r="Y8" s="31">
        <v>1.0</v>
      </c>
    </row>
    <row r="9">
      <c r="B9" s="26" t="s">
        <v>29</v>
      </c>
      <c r="C9" s="32">
        <v>71.7</v>
      </c>
      <c r="G9" s="27">
        <v>2.0</v>
      </c>
      <c r="H9" s="28" t="s">
        <v>30</v>
      </c>
      <c r="I9" s="24">
        <v>100.0</v>
      </c>
      <c r="K9" s="33" t="s">
        <v>31</v>
      </c>
      <c r="L9" s="34">
        <v>69.0</v>
      </c>
      <c r="N9" s="23">
        <v>41.0</v>
      </c>
      <c r="O9" s="29">
        <v>10.0</v>
      </c>
      <c r="S9" s="26" t="s">
        <v>32</v>
      </c>
      <c r="T9" s="30">
        <v>950000.0</v>
      </c>
      <c r="X9" s="26" t="s">
        <v>33</v>
      </c>
      <c r="Y9" s="31">
        <v>1.0</v>
      </c>
    </row>
    <row r="10">
      <c r="B10" s="26" t="s">
        <v>34</v>
      </c>
      <c r="C10" s="24">
        <v>69.86</v>
      </c>
      <c r="G10" s="27">
        <v>3.0</v>
      </c>
      <c r="H10" s="28" t="s">
        <v>35</v>
      </c>
      <c r="I10" s="24">
        <v>70.0</v>
      </c>
      <c r="N10" s="23">
        <v>42.0</v>
      </c>
      <c r="O10" s="29">
        <v>0.0</v>
      </c>
      <c r="S10" s="26" t="s">
        <v>36</v>
      </c>
      <c r="T10" s="30">
        <v>862000.0</v>
      </c>
      <c r="X10" s="26" t="s">
        <v>37</v>
      </c>
      <c r="Y10" s="31">
        <v>1.0</v>
      </c>
    </row>
    <row r="11">
      <c r="B11" s="26" t="s">
        <v>38</v>
      </c>
      <c r="C11" s="24">
        <v>52.19</v>
      </c>
      <c r="G11" s="27">
        <v>4.0</v>
      </c>
      <c r="H11" s="28" t="s">
        <v>39</v>
      </c>
      <c r="I11" s="24">
        <v>90.0</v>
      </c>
      <c r="N11" s="23">
        <v>43.0</v>
      </c>
      <c r="O11" s="29">
        <v>5.0</v>
      </c>
      <c r="S11" s="26" t="s">
        <v>40</v>
      </c>
      <c r="T11" s="30">
        <v>548000.0</v>
      </c>
      <c r="X11" s="26" t="s">
        <v>41</v>
      </c>
      <c r="Y11" s="31">
        <v>0.9</v>
      </c>
    </row>
    <row r="12">
      <c r="B12" s="26" t="s">
        <v>42</v>
      </c>
      <c r="C12" s="24">
        <v>46.58</v>
      </c>
      <c r="G12" s="27">
        <v>5.0</v>
      </c>
      <c r="H12" s="28" t="s">
        <v>43</v>
      </c>
      <c r="I12" s="24">
        <v>0.0</v>
      </c>
      <c r="N12" s="23">
        <v>44.0</v>
      </c>
      <c r="O12" s="29">
        <v>3.0</v>
      </c>
      <c r="S12" s="26" t="s">
        <v>44</v>
      </c>
      <c r="T12" s="30">
        <v>-265000.0</v>
      </c>
      <c r="X12" s="26" t="s">
        <v>45</v>
      </c>
      <c r="Y12" s="31">
        <v>0.8</v>
      </c>
    </row>
    <row r="13">
      <c r="B13" s="26" t="s">
        <v>46</v>
      </c>
      <c r="C13" s="24">
        <v>45.81</v>
      </c>
      <c r="G13" s="27">
        <v>6.0</v>
      </c>
      <c r="H13" s="28" t="s">
        <v>47</v>
      </c>
      <c r="I13" s="24">
        <v>75.0</v>
      </c>
      <c r="N13" s="23">
        <v>45.0</v>
      </c>
      <c r="O13" s="29">
        <v>4.0</v>
      </c>
      <c r="S13" s="26" t="s">
        <v>48</v>
      </c>
      <c r="T13" s="30">
        <v>485000.0</v>
      </c>
      <c r="X13" s="26" t="s">
        <v>49</v>
      </c>
      <c r="Y13" s="31">
        <v>0.5</v>
      </c>
    </row>
    <row r="14">
      <c r="B14" s="26" t="s">
        <v>50</v>
      </c>
      <c r="C14" s="24">
        <v>43.23</v>
      </c>
      <c r="G14" s="27">
        <v>7.0</v>
      </c>
      <c r="H14" s="28" t="s">
        <v>51</v>
      </c>
      <c r="I14" s="24">
        <v>80.0</v>
      </c>
      <c r="N14" s="23">
        <v>46.0</v>
      </c>
      <c r="O14" s="29">
        <v>4.0</v>
      </c>
      <c r="S14" s="26" t="s">
        <v>52</v>
      </c>
      <c r="T14" s="30">
        <v>569000.0</v>
      </c>
      <c r="X14" s="26" t="s">
        <v>53</v>
      </c>
      <c r="Y14" s="31">
        <v>0.4</v>
      </c>
    </row>
    <row r="15">
      <c r="B15" s="26" t="s">
        <v>54</v>
      </c>
      <c r="C15" s="24">
        <v>32.51</v>
      </c>
      <c r="G15" s="27">
        <v>8.0</v>
      </c>
      <c r="H15" s="28" t="s">
        <v>55</v>
      </c>
      <c r="I15" s="24">
        <v>69.0</v>
      </c>
      <c r="N15" s="23">
        <v>47.0</v>
      </c>
      <c r="O15" s="29">
        <v>9.0</v>
      </c>
      <c r="S15" s="26" t="s">
        <v>56</v>
      </c>
      <c r="T15" s="30">
        <v>-158000.0</v>
      </c>
      <c r="X15" s="26" t="s">
        <v>57</v>
      </c>
      <c r="Y15" s="31">
        <v>0.2</v>
      </c>
    </row>
    <row r="16">
      <c r="B16" s="26" t="s">
        <v>58</v>
      </c>
      <c r="C16" s="24">
        <v>23.14</v>
      </c>
      <c r="G16" s="27">
        <v>9.0</v>
      </c>
      <c r="H16" s="28" t="s">
        <v>59</v>
      </c>
      <c r="I16" s="24">
        <v>100.0</v>
      </c>
      <c r="N16" s="23">
        <v>48.0</v>
      </c>
      <c r="O16" s="29">
        <v>15.0</v>
      </c>
      <c r="S16" s="26" t="s">
        <v>60</v>
      </c>
      <c r="T16" s="30">
        <v>-168000.0</v>
      </c>
      <c r="X16" s="26" t="s">
        <v>61</v>
      </c>
      <c r="Y16" s="31">
        <v>0.1</v>
      </c>
    </row>
    <row r="17">
      <c r="B17" s="35" t="s">
        <v>62</v>
      </c>
      <c r="C17" s="34">
        <v>16.24</v>
      </c>
      <c r="G17" s="36">
        <v>10.0</v>
      </c>
      <c r="H17" s="37" t="s">
        <v>63</v>
      </c>
      <c r="I17" s="34">
        <v>50.0</v>
      </c>
      <c r="N17" s="23">
        <v>49.0</v>
      </c>
      <c r="O17" s="29">
        <v>9.0</v>
      </c>
      <c r="S17" s="26" t="s">
        <v>64</v>
      </c>
      <c r="T17" s="30">
        <v>584000.0</v>
      </c>
      <c r="X17" s="35" t="s">
        <v>65</v>
      </c>
      <c r="Y17" s="38">
        <v>0.0</v>
      </c>
    </row>
    <row r="18">
      <c r="B18" s="28"/>
      <c r="C18" s="39"/>
      <c r="G18" s="39"/>
      <c r="H18" s="28"/>
      <c r="I18" s="39"/>
      <c r="N18" s="33">
        <v>50.0</v>
      </c>
      <c r="O18" s="40">
        <v>8.0</v>
      </c>
      <c r="S18" s="26" t="s">
        <v>66</v>
      </c>
      <c r="T18" s="30">
        <v>158000.0</v>
      </c>
    </row>
    <row r="19">
      <c r="B19" s="28"/>
      <c r="C19" s="39"/>
      <c r="G19" s="39"/>
      <c r="H19" s="28"/>
      <c r="I19" s="39"/>
      <c r="N19" s="28"/>
      <c r="O19" s="41"/>
      <c r="S19" s="35" t="s">
        <v>67</v>
      </c>
      <c r="T19" s="42">
        <v>589000.0</v>
      </c>
    </row>
    <row r="21" ht="15.75" customHeight="1">
      <c r="A21" s="1" t="s">
        <v>68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8.75" customHeight="1">
      <c r="A22" s="43" t="s">
        <v>69</v>
      </c>
      <c r="B22" s="3"/>
      <c r="C22" s="3"/>
      <c r="D22" s="3"/>
      <c r="E22" s="3"/>
      <c r="F22" s="4"/>
      <c r="G22" s="5"/>
      <c r="H22" s="43" t="s">
        <v>70</v>
      </c>
      <c r="I22" s="3"/>
      <c r="J22" s="3"/>
      <c r="K22" s="3"/>
      <c r="L22" s="4"/>
      <c r="M22" s="44"/>
      <c r="N22" s="43" t="s">
        <v>71</v>
      </c>
      <c r="O22" s="3"/>
      <c r="P22" s="3"/>
      <c r="Q22" s="3"/>
      <c r="R22" s="3"/>
      <c r="S22" s="3"/>
      <c r="T22" s="4"/>
      <c r="U22" s="5"/>
      <c r="V22" s="5"/>
      <c r="W22" s="5"/>
      <c r="X22" s="5"/>
      <c r="Y22" s="5"/>
      <c r="Z22" s="5"/>
      <c r="AA22" s="5"/>
      <c r="AB22" s="5"/>
    </row>
    <row r="23" ht="15.0" customHeight="1">
      <c r="A23" s="6"/>
      <c r="F23" s="7"/>
      <c r="H23" s="6"/>
      <c r="L23" s="7"/>
      <c r="N23" s="6"/>
      <c r="T23" s="7"/>
    </row>
    <row r="24" ht="15.0" customHeight="1">
      <c r="A24" s="8"/>
      <c r="B24" s="9"/>
      <c r="C24" s="9"/>
      <c r="D24" s="9"/>
      <c r="E24" s="9"/>
      <c r="F24" s="10"/>
      <c r="H24" s="8"/>
      <c r="I24" s="9"/>
      <c r="J24" s="9"/>
      <c r="K24" s="9"/>
      <c r="L24" s="10"/>
      <c r="N24" s="8"/>
      <c r="O24" s="9"/>
      <c r="P24" s="9"/>
      <c r="Q24" s="9"/>
      <c r="R24" s="9"/>
      <c r="S24" s="9"/>
      <c r="T24" s="10"/>
    </row>
    <row r="25" ht="15.75" customHeight="1"/>
    <row r="26" ht="36.75" customHeight="1">
      <c r="B26" s="45" t="s">
        <v>72</v>
      </c>
      <c r="C26" s="13"/>
      <c r="D26" s="12"/>
      <c r="H26" s="16" t="s">
        <v>73</v>
      </c>
      <c r="I26" s="12"/>
      <c r="J26" s="19"/>
      <c r="K26" s="19"/>
      <c r="L26" s="19"/>
      <c r="M26" s="19"/>
      <c r="N26" s="16" t="s">
        <v>74</v>
      </c>
      <c r="O26" s="12"/>
    </row>
    <row r="27" ht="15.75" customHeight="1">
      <c r="B27" s="46" t="s">
        <v>15</v>
      </c>
      <c r="C27" s="21"/>
      <c r="D27" s="47" t="s">
        <v>75</v>
      </c>
      <c r="H27" s="17" t="s">
        <v>13</v>
      </c>
      <c r="I27" s="18" t="s">
        <v>14</v>
      </c>
      <c r="N27" s="17" t="s">
        <v>76</v>
      </c>
      <c r="O27" s="18" t="s">
        <v>77</v>
      </c>
    </row>
    <row r="28" ht="15.75" customHeight="1">
      <c r="B28" s="27">
        <v>1.0</v>
      </c>
      <c r="C28" s="48" t="s">
        <v>25</v>
      </c>
      <c r="D28" s="24">
        <v>90.0</v>
      </c>
      <c r="H28" s="26" t="s">
        <v>24</v>
      </c>
      <c r="I28" s="24">
        <v>12.129999999999995</v>
      </c>
      <c r="N28" s="26" t="s">
        <v>78</v>
      </c>
      <c r="O28" s="30">
        <v>5000.0</v>
      </c>
    </row>
    <row r="29" ht="15.75" customHeight="1">
      <c r="B29" s="27">
        <v>2.0</v>
      </c>
      <c r="C29" s="48" t="s">
        <v>30</v>
      </c>
      <c r="D29" s="24">
        <v>95.0</v>
      </c>
      <c r="H29" s="26" t="s">
        <v>29</v>
      </c>
      <c r="I29" s="24">
        <v>28.299999999999997</v>
      </c>
      <c r="N29" s="26" t="s">
        <v>79</v>
      </c>
      <c r="O29" s="30">
        <v>25000.0</v>
      </c>
    </row>
    <row r="30" ht="15.75" customHeight="1">
      <c r="B30" s="27">
        <v>3.0</v>
      </c>
      <c r="C30" s="48" t="s">
        <v>35</v>
      </c>
      <c r="D30" s="24">
        <v>62.0</v>
      </c>
      <c r="H30" s="26" t="s">
        <v>34</v>
      </c>
      <c r="I30" s="24">
        <v>30.14</v>
      </c>
      <c r="N30" s="26" t="s">
        <v>80</v>
      </c>
      <c r="O30" s="30">
        <v>30000.0</v>
      </c>
    </row>
    <row r="31" ht="15.75" customHeight="1">
      <c r="B31" s="27">
        <v>4.0</v>
      </c>
      <c r="C31" s="48" t="s">
        <v>39</v>
      </c>
      <c r="D31" s="24">
        <v>87.0</v>
      </c>
      <c r="H31" s="26" t="s">
        <v>38</v>
      </c>
      <c r="I31" s="24">
        <v>47.81</v>
      </c>
      <c r="N31" s="26" t="s">
        <v>81</v>
      </c>
      <c r="O31" s="30">
        <v>10000.0</v>
      </c>
    </row>
    <row r="32" ht="15.75" customHeight="1">
      <c r="B32" s="27">
        <v>5.0</v>
      </c>
      <c r="C32" s="48" t="s">
        <v>43</v>
      </c>
      <c r="D32" s="24">
        <v>52.0</v>
      </c>
      <c r="H32" s="26" t="s">
        <v>42</v>
      </c>
      <c r="I32" s="24">
        <v>53.42</v>
      </c>
      <c r="N32" s="26" t="s">
        <v>82</v>
      </c>
      <c r="O32" s="30">
        <v>13500.0</v>
      </c>
    </row>
    <row r="33" ht="15.75" customHeight="1">
      <c r="B33" s="27">
        <v>6.0</v>
      </c>
      <c r="C33" s="48" t="s">
        <v>47</v>
      </c>
      <c r="D33" s="24">
        <v>100.0</v>
      </c>
      <c r="H33" s="26" t="s">
        <v>46</v>
      </c>
      <c r="I33" s="24">
        <v>54.19</v>
      </c>
      <c r="N33" s="26" t="s">
        <v>83</v>
      </c>
      <c r="O33" s="30">
        <v>8000.0</v>
      </c>
    </row>
    <row r="34" ht="15.75" customHeight="1">
      <c r="B34" s="27">
        <v>7.0</v>
      </c>
      <c r="C34" s="48" t="s">
        <v>51</v>
      </c>
      <c r="D34" s="24">
        <v>99.0</v>
      </c>
      <c r="H34" s="26" t="s">
        <v>50</v>
      </c>
      <c r="I34" s="24">
        <v>56.77</v>
      </c>
      <c r="N34" s="26" t="s">
        <v>84</v>
      </c>
      <c r="O34" s="30">
        <v>17000.0</v>
      </c>
    </row>
    <row r="35" ht="15.75" customHeight="1">
      <c r="B35" s="27">
        <v>8.0</v>
      </c>
      <c r="C35" s="48" t="s">
        <v>55</v>
      </c>
      <c r="D35" s="24">
        <v>69.0</v>
      </c>
      <c r="H35" s="26" t="s">
        <v>54</v>
      </c>
      <c r="I35" s="24">
        <v>67.49000000000001</v>
      </c>
      <c r="N35" s="35" t="s">
        <v>85</v>
      </c>
      <c r="O35" s="42">
        <v>24000.0</v>
      </c>
    </row>
    <row r="36" ht="15.75" customHeight="1">
      <c r="B36" s="27">
        <v>9.0</v>
      </c>
      <c r="C36" s="48" t="s">
        <v>59</v>
      </c>
      <c r="D36" s="24">
        <v>85.0</v>
      </c>
      <c r="H36" s="26" t="s">
        <v>58</v>
      </c>
      <c r="I36" s="24">
        <v>76.86</v>
      </c>
    </row>
    <row r="37" ht="15.75" customHeight="1">
      <c r="B37" s="36">
        <v>10.0</v>
      </c>
      <c r="C37" s="37" t="s">
        <v>63</v>
      </c>
      <c r="D37" s="34">
        <v>65.0</v>
      </c>
      <c r="H37" s="35" t="s">
        <v>62</v>
      </c>
      <c r="I37" s="34">
        <v>83.76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E4"/>
    <mergeCell ref="G2:K4"/>
    <mergeCell ref="N2:Q4"/>
    <mergeCell ref="S2:V4"/>
    <mergeCell ref="X2:AB4"/>
    <mergeCell ref="B6:C6"/>
    <mergeCell ref="G6:I6"/>
    <mergeCell ref="X6:Y6"/>
    <mergeCell ref="H26:I26"/>
    <mergeCell ref="N26:O26"/>
    <mergeCell ref="N6:O6"/>
    <mergeCell ref="S6:T6"/>
    <mergeCell ref="G7:H7"/>
    <mergeCell ref="A22:F24"/>
    <mergeCell ref="H22:L24"/>
    <mergeCell ref="N22:T24"/>
    <mergeCell ref="B26:D26"/>
    <mergeCell ref="B27:C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>
      <c r="A1" s="48" t="s">
        <v>86</v>
      </c>
      <c r="B1" s="49">
        <f>TODAY()</f>
        <v>45810</v>
      </c>
    </row>
    <row r="2">
      <c r="A2" s="50" t="s">
        <v>22</v>
      </c>
      <c r="B2" s="51" t="s">
        <v>87</v>
      </c>
      <c r="C2" s="13"/>
      <c r="D2" s="52" t="s">
        <v>88</v>
      </c>
      <c r="E2" s="13"/>
      <c r="F2" s="53" t="s">
        <v>89</v>
      </c>
      <c r="G2" s="54" t="s">
        <v>90</v>
      </c>
      <c r="H2" s="55"/>
      <c r="I2" s="55"/>
      <c r="J2" s="55"/>
      <c r="K2" s="55"/>
      <c r="L2" s="55"/>
      <c r="M2" s="55"/>
      <c r="N2" s="55"/>
      <c r="O2" s="55"/>
      <c r="P2" s="56"/>
    </row>
    <row r="3">
      <c r="A3" s="57"/>
      <c r="B3" s="58" t="s">
        <v>91</v>
      </c>
      <c r="C3" s="58" t="s">
        <v>92</v>
      </c>
      <c r="D3" s="59" t="s">
        <v>91</v>
      </c>
      <c r="E3" s="60" t="s">
        <v>92</v>
      </c>
      <c r="F3" s="61"/>
      <c r="G3" s="62">
        <f>$B$1-5</f>
        <v>45805</v>
      </c>
      <c r="H3" s="62">
        <f>$B$1-4</f>
        <v>45806</v>
      </c>
      <c r="I3" s="62">
        <f>$B$1-3</f>
        <v>45807</v>
      </c>
      <c r="J3" s="62">
        <f>$B$1-2</f>
        <v>45808</v>
      </c>
      <c r="K3" s="62">
        <f>$B$1-1</f>
        <v>45809</v>
      </c>
      <c r="L3" s="62">
        <f>$B$1</f>
        <v>45810</v>
      </c>
      <c r="M3" s="62">
        <f>$B$1+1</f>
        <v>45811</v>
      </c>
      <c r="N3" s="62">
        <f>$B$1+2</f>
        <v>45812</v>
      </c>
      <c r="O3" s="62">
        <f>$B$1+3</f>
        <v>45813</v>
      </c>
      <c r="P3" s="63">
        <f>$B$1+4</f>
        <v>45814</v>
      </c>
    </row>
    <row r="4">
      <c r="A4" s="26" t="s">
        <v>28</v>
      </c>
      <c r="B4" s="64">
        <f>G3</f>
        <v>45805</v>
      </c>
      <c r="C4" s="64">
        <f>G3</f>
        <v>45805</v>
      </c>
      <c r="D4" s="64">
        <f t="shared" ref="D4:E4" si="1">G3</f>
        <v>45805</v>
      </c>
      <c r="E4" s="64">
        <f t="shared" si="1"/>
        <v>45806</v>
      </c>
      <c r="F4" s="24" t="s">
        <v>93</v>
      </c>
      <c r="G4" s="65"/>
      <c r="H4" s="66"/>
      <c r="I4" s="66"/>
      <c r="J4" s="66"/>
      <c r="K4" s="66"/>
      <c r="L4" s="66"/>
      <c r="M4" s="66"/>
      <c r="N4" s="66"/>
      <c r="O4" s="66"/>
      <c r="P4" s="67"/>
    </row>
    <row r="5">
      <c r="A5" s="26" t="s">
        <v>33</v>
      </c>
      <c r="B5" s="64">
        <f>H3</f>
        <v>45806</v>
      </c>
      <c r="C5" s="64">
        <f>J3</f>
        <v>45808</v>
      </c>
      <c r="D5" s="64">
        <f>H3</f>
        <v>45806</v>
      </c>
      <c r="E5" s="64">
        <f>J3</f>
        <v>45808</v>
      </c>
      <c r="F5" s="24" t="s">
        <v>93</v>
      </c>
      <c r="G5" s="26"/>
      <c r="H5" s="28"/>
      <c r="I5" s="28"/>
      <c r="J5" s="28"/>
      <c r="K5" s="28"/>
      <c r="L5" s="28"/>
      <c r="M5" s="28"/>
      <c r="N5" s="28"/>
      <c r="O5" s="28"/>
      <c r="P5" s="68"/>
    </row>
    <row r="6">
      <c r="A6" s="26" t="s">
        <v>37</v>
      </c>
      <c r="B6" s="64">
        <f t="shared" ref="B6:C6" si="2">K3</f>
        <v>45809</v>
      </c>
      <c r="C6" s="64">
        <f t="shared" si="2"/>
        <v>45810</v>
      </c>
      <c r="D6" s="64">
        <f>J3</f>
        <v>45808</v>
      </c>
      <c r="E6" s="64">
        <f>L3</f>
        <v>45810</v>
      </c>
      <c r="F6" s="24" t="s">
        <v>93</v>
      </c>
      <c r="G6" s="26"/>
      <c r="H6" s="28"/>
      <c r="I6" s="28"/>
      <c r="J6" s="28"/>
      <c r="K6" s="28"/>
      <c r="L6" s="28"/>
      <c r="M6" s="28"/>
      <c r="N6" s="28"/>
      <c r="O6" s="28"/>
      <c r="P6" s="68"/>
    </row>
    <row r="7">
      <c r="A7" s="26" t="s">
        <v>41</v>
      </c>
      <c r="B7" s="64">
        <f>K3</f>
        <v>45809</v>
      </c>
      <c r="C7" s="64">
        <f>M3</f>
        <v>45811</v>
      </c>
      <c r="D7" s="64">
        <f>K3</f>
        <v>45809</v>
      </c>
      <c r="E7" s="28"/>
      <c r="F7" s="24" t="s">
        <v>94</v>
      </c>
      <c r="G7" s="26"/>
      <c r="H7" s="28"/>
      <c r="I7" s="28"/>
      <c r="J7" s="28"/>
      <c r="K7" s="28"/>
      <c r="L7" s="28"/>
      <c r="M7" s="28"/>
      <c r="N7" s="28"/>
      <c r="O7" s="28"/>
      <c r="P7" s="68"/>
    </row>
    <row r="8">
      <c r="A8" s="26" t="s">
        <v>45</v>
      </c>
      <c r="B8" s="64">
        <f>L3</f>
        <v>45810</v>
      </c>
      <c r="C8" s="64">
        <f>N3</f>
        <v>45812</v>
      </c>
      <c r="D8" s="64">
        <f>L3</f>
        <v>45810</v>
      </c>
      <c r="E8" s="28"/>
      <c r="F8" s="24" t="s">
        <v>94</v>
      </c>
      <c r="G8" s="26"/>
      <c r="H8" s="28"/>
      <c r="I8" s="28"/>
      <c r="J8" s="28"/>
      <c r="K8" s="28"/>
      <c r="L8" s="28"/>
      <c r="M8" s="28"/>
      <c r="N8" s="28"/>
      <c r="O8" s="28"/>
      <c r="P8" s="68"/>
    </row>
    <row r="9">
      <c r="A9" s="26" t="s">
        <v>49</v>
      </c>
      <c r="B9" s="64">
        <f>M3</f>
        <v>45811</v>
      </c>
      <c r="C9" s="64">
        <f>M3</f>
        <v>45811</v>
      </c>
      <c r="D9" s="28"/>
      <c r="E9" s="28"/>
      <c r="F9" s="24" t="s">
        <v>95</v>
      </c>
      <c r="G9" s="26"/>
      <c r="H9" s="28"/>
      <c r="I9" s="28"/>
      <c r="J9" s="28"/>
      <c r="K9" s="28"/>
      <c r="L9" s="28"/>
      <c r="M9" s="28"/>
      <c r="N9" s="28"/>
      <c r="O9" s="28"/>
      <c r="P9" s="68"/>
    </row>
    <row r="10">
      <c r="A10" s="26" t="s">
        <v>53</v>
      </c>
      <c r="B10" s="64">
        <f t="shared" ref="B10:C10" si="3">N3</f>
        <v>45812</v>
      </c>
      <c r="C10" s="64">
        <f t="shared" si="3"/>
        <v>45813</v>
      </c>
      <c r="D10" s="28"/>
      <c r="E10" s="28"/>
      <c r="F10" s="24" t="s">
        <v>95</v>
      </c>
      <c r="G10" s="26"/>
      <c r="H10" s="28"/>
      <c r="I10" s="28"/>
      <c r="J10" s="28"/>
      <c r="K10" s="28"/>
      <c r="L10" s="28"/>
      <c r="M10" s="28"/>
      <c r="N10" s="28"/>
      <c r="O10" s="28"/>
      <c r="P10" s="68"/>
    </row>
    <row r="11">
      <c r="A11" s="26" t="s">
        <v>57</v>
      </c>
      <c r="B11" s="64">
        <f>O3</f>
        <v>45813</v>
      </c>
      <c r="C11" s="64">
        <f>O3</f>
        <v>45813</v>
      </c>
      <c r="D11" s="28"/>
      <c r="E11" s="28"/>
      <c r="F11" s="24" t="s">
        <v>95</v>
      </c>
      <c r="G11" s="26"/>
      <c r="H11" s="28"/>
      <c r="I11" s="28"/>
      <c r="J11" s="28"/>
      <c r="K11" s="28"/>
      <c r="L11" s="28"/>
      <c r="M11" s="28"/>
      <c r="N11" s="28"/>
      <c r="O11" s="28"/>
      <c r="P11" s="68"/>
    </row>
    <row r="12">
      <c r="A12" s="26" t="s">
        <v>61</v>
      </c>
      <c r="B12" s="64">
        <f t="shared" ref="B12:C12" si="4">O3</f>
        <v>45813</v>
      </c>
      <c r="C12" s="64">
        <f t="shared" si="4"/>
        <v>45814</v>
      </c>
      <c r="D12" s="28"/>
      <c r="E12" s="28"/>
      <c r="F12" s="24" t="s">
        <v>95</v>
      </c>
      <c r="G12" s="26"/>
      <c r="H12" s="28"/>
      <c r="I12" s="28"/>
      <c r="J12" s="28"/>
      <c r="K12" s="28"/>
      <c r="L12" s="28"/>
      <c r="M12" s="28"/>
      <c r="N12" s="28"/>
      <c r="O12" s="28"/>
      <c r="P12" s="68"/>
    </row>
    <row r="13">
      <c r="A13" s="35" t="s">
        <v>65</v>
      </c>
      <c r="B13" s="69">
        <f>P3</f>
        <v>45814</v>
      </c>
      <c r="C13" s="69">
        <f>P3</f>
        <v>45814</v>
      </c>
      <c r="D13" s="37"/>
      <c r="E13" s="37"/>
      <c r="F13" s="34" t="s">
        <v>95</v>
      </c>
      <c r="G13" s="35"/>
      <c r="H13" s="37"/>
      <c r="I13" s="37"/>
      <c r="J13" s="37"/>
      <c r="K13" s="37"/>
      <c r="L13" s="37"/>
      <c r="M13" s="37"/>
      <c r="N13" s="37"/>
      <c r="O13" s="37"/>
      <c r="P13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A3"/>
    <mergeCell ref="B2:C2"/>
    <mergeCell ref="D2:E2"/>
    <mergeCell ref="F2:F3"/>
    <mergeCell ref="G2:P2"/>
  </mergeCells>
  <conditionalFormatting sqref="A4:F13">
    <cfRule type="expression" dxfId="0" priority="1">
      <formula>$F4="Terminado"</formula>
    </cfRule>
  </conditionalFormatting>
  <conditionalFormatting sqref="G4:P13">
    <cfRule type="expression" dxfId="1" priority="2">
      <formula>AND(G$3&gt;=$B4,G$3&lt;=$C4)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