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9/"/>
    </mc:Choice>
  </mc:AlternateContent>
  <xr:revisionPtr revIDLastSave="0" documentId="8_{0C5C55D7-8237-4325-8C8D-4AD311571F36}" xr6:coauthVersionLast="47" xr6:coauthVersionMax="47" xr10:uidLastSave="{00000000-0000-0000-0000-000000000000}"/>
  <bookViews>
    <workbookView xWindow="-108" yWindow="-108" windowWidth="23256" windowHeight="12456" xr2:uid="{3ABD9A1B-3AE9-4BDA-963A-8450CABF7AB7}"/>
  </bookViews>
  <sheets>
    <sheet name="EJEMPLO" sheetId="1" r:id="rId1"/>
    <sheet name="ACTIVIDAD DE PRACTIC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2" l="1"/>
  <c r="D32" i="2"/>
  <c r="C32" i="2"/>
  <c r="R31" i="2"/>
  <c r="Q31" i="2"/>
  <c r="P31" i="2"/>
  <c r="N31" i="2"/>
  <c r="M31" i="2"/>
  <c r="L31" i="2"/>
  <c r="K31" i="2"/>
  <c r="J31" i="2"/>
  <c r="I31" i="2"/>
  <c r="H31" i="2"/>
  <c r="G31" i="2"/>
  <c r="E31" i="2"/>
  <c r="J29" i="2" s="1"/>
  <c r="R30" i="2"/>
  <c r="Q30" i="2"/>
  <c r="P30" i="2"/>
  <c r="N30" i="2"/>
  <c r="M30" i="2"/>
  <c r="L30" i="2"/>
  <c r="K30" i="2"/>
  <c r="J30" i="2"/>
  <c r="I30" i="2"/>
  <c r="H30" i="2"/>
  <c r="G30" i="2"/>
  <c r="E30" i="2"/>
  <c r="J28" i="2" s="1"/>
  <c r="Q29" i="2"/>
  <c r="E29" i="2"/>
  <c r="J27" i="2" s="1"/>
  <c r="E28" i="2"/>
  <c r="I26" i="2" s="1"/>
  <c r="J26" i="2"/>
  <c r="D26" i="2"/>
  <c r="C26" i="2"/>
  <c r="R25" i="2"/>
  <c r="Q25" i="2"/>
  <c r="P25" i="2"/>
  <c r="N25" i="2"/>
  <c r="M25" i="2"/>
  <c r="L25" i="2"/>
  <c r="K25" i="2"/>
  <c r="J25" i="2"/>
  <c r="I25" i="2"/>
  <c r="H25" i="2"/>
  <c r="G25" i="2"/>
  <c r="E25" i="2"/>
  <c r="K23" i="2" s="1"/>
  <c r="E24" i="2"/>
  <c r="K22" i="2" s="1"/>
  <c r="E23" i="2"/>
  <c r="K21" i="2" s="1"/>
  <c r="E22" i="2"/>
  <c r="K20" i="2" s="1"/>
  <c r="E21" i="2"/>
  <c r="J19" i="2" s="1"/>
  <c r="P20" i="2"/>
  <c r="N20" i="2"/>
  <c r="M20" i="2"/>
  <c r="L20" i="2"/>
  <c r="N19" i="2"/>
  <c r="L19" i="2"/>
  <c r="G23" i="1"/>
  <c r="D30" i="1"/>
  <c r="C30" i="1"/>
  <c r="O31" i="1"/>
  <c r="R29" i="1"/>
  <c r="Q29" i="1"/>
  <c r="P29" i="1"/>
  <c r="N29" i="1"/>
  <c r="M29" i="1"/>
  <c r="L29" i="1"/>
  <c r="K29" i="1"/>
  <c r="J29" i="1"/>
  <c r="I29" i="1"/>
  <c r="H29" i="1"/>
  <c r="G29" i="1"/>
  <c r="R28" i="1"/>
  <c r="Q28" i="1"/>
  <c r="P28" i="1"/>
  <c r="N28" i="1"/>
  <c r="M28" i="1"/>
  <c r="L28" i="1"/>
  <c r="K28" i="1"/>
  <c r="J28" i="1"/>
  <c r="I28" i="1"/>
  <c r="H28" i="1"/>
  <c r="G28" i="1"/>
  <c r="E29" i="1"/>
  <c r="R27" i="1" s="1"/>
  <c r="E28" i="1"/>
  <c r="R26" i="1" s="1"/>
  <c r="E27" i="1"/>
  <c r="R25" i="1" s="1"/>
  <c r="E26" i="1"/>
  <c r="R24" i="1" s="1"/>
  <c r="R23" i="1"/>
  <c r="Q23" i="1"/>
  <c r="P23" i="1"/>
  <c r="N23" i="1"/>
  <c r="M23" i="1"/>
  <c r="L23" i="1"/>
  <c r="K23" i="1"/>
  <c r="J23" i="1"/>
  <c r="I23" i="1"/>
  <c r="H23" i="1"/>
  <c r="D24" i="1"/>
  <c r="D33" i="1" s="1"/>
  <c r="C24" i="1"/>
  <c r="E23" i="1"/>
  <c r="G21" i="1" s="1"/>
  <c r="E22" i="1"/>
  <c r="G20" i="1" s="1"/>
  <c r="E21" i="1"/>
  <c r="G19" i="1" s="1"/>
  <c r="E20" i="1"/>
  <c r="G18" i="1" s="1"/>
  <c r="E19" i="1"/>
  <c r="G17" i="1" s="1"/>
  <c r="R23" i="2" l="1"/>
  <c r="K19" i="2"/>
  <c r="K26" i="2"/>
  <c r="L26" i="2"/>
  <c r="M26" i="2"/>
  <c r="P26" i="2"/>
  <c r="M22" i="2"/>
  <c r="Q26" i="2"/>
  <c r="N26" i="2"/>
  <c r="R26" i="2"/>
  <c r="K29" i="2"/>
  <c r="Q19" i="2"/>
  <c r="D35" i="2"/>
  <c r="P29" i="2"/>
  <c r="K28" i="2"/>
  <c r="L28" i="2"/>
  <c r="N28" i="2"/>
  <c r="R28" i="2"/>
  <c r="M27" i="2"/>
  <c r="N27" i="2"/>
  <c r="Q27" i="2"/>
  <c r="L29" i="2"/>
  <c r="P27" i="2"/>
  <c r="R27" i="2"/>
  <c r="M29" i="2"/>
  <c r="N29" i="2"/>
  <c r="M28" i="2"/>
  <c r="R29" i="2"/>
  <c r="K27" i="2"/>
  <c r="P28" i="2"/>
  <c r="L27" i="2"/>
  <c r="Q28" i="2"/>
  <c r="Q20" i="2"/>
  <c r="R20" i="2"/>
  <c r="M21" i="2"/>
  <c r="L22" i="2"/>
  <c r="P22" i="2"/>
  <c r="Q22" i="2"/>
  <c r="N22" i="2"/>
  <c r="M19" i="2"/>
  <c r="L21" i="2"/>
  <c r="R22" i="2"/>
  <c r="P19" i="2"/>
  <c r="N21" i="2"/>
  <c r="L23" i="2"/>
  <c r="P21" i="2"/>
  <c r="M23" i="2"/>
  <c r="R19" i="2"/>
  <c r="Q21" i="2"/>
  <c r="N23" i="2"/>
  <c r="R21" i="2"/>
  <c r="P23" i="2"/>
  <c r="Q23" i="2"/>
  <c r="C35" i="2"/>
  <c r="G20" i="2"/>
  <c r="G21" i="2"/>
  <c r="G22" i="2"/>
  <c r="G23" i="2"/>
  <c r="G19" i="2"/>
  <c r="H20" i="2"/>
  <c r="H21" i="2"/>
  <c r="H22" i="2"/>
  <c r="H23" i="2"/>
  <c r="E26" i="2"/>
  <c r="G27" i="2"/>
  <c r="G28" i="2"/>
  <c r="G29" i="2"/>
  <c r="H19" i="2"/>
  <c r="I20" i="2"/>
  <c r="I21" i="2"/>
  <c r="I22" i="2"/>
  <c r="I23" i="2"/>
  <c r="G26" i="2"/>
  <c r="H27" i="2"/>
  <c r="H28" i="2"/>
  <c r="H29" i="2"/>
  <c r="I19" i="2"/>
  <c r="J20" i="2"/>
  <c r="J21" i="2"/>
  <c r="J22" i="2"/>
  <c r="J23" i="2"/>
  <c r="H26" i="2"/>
  <c r="I27" i="2"/>
  <c r="I28" i="2"/>
  <c r="I29" i="2"/>
  <c r="I21" i="1"/>
  <c r="G24" i="1"/>
  <c r="C33" i="1"/>
  <c r="Q27" i="1"/>
  <c r="M18" i="1"/>
  <c r="N18" i="1"/>
  <c r="P18" i="1"/>
  <c r="P26" i="1"/>
  <c r="M24" i="1"/>
  <c r="N24" i="1"/>
  <c r="P24" i="1"/>
  <c r="Q24" i="1"/>
  <c r="Q18" i="1"/>
  <c r="Q26" i="1"/>
  <c r="N20" i="1"/>
  <c r="P20" i="1"/>
  <c r="J19" i="1"/>
  <c r="K19" i="1"/>
  <c r="P25" i="1"/>
  <c r="H18" i="1"/>
  <c r="L19" i="1"/>
  <c r="N21" i="1"/>
  <c r="Q25" i="1"/>
  <c r="I18" i="1"/>
  <c r="M19" i="1"/>
  <c r="P21" i="1"/>
  <c r="L20" i="1"/>
  <c r="M20" i="1"/>
  <c r="Q20" i="1"/>
  <c r="N25" i="1"/>
  <c r="J18" i="1"/>
  <c r="N19" i="1"/>
  <c r="Q21" i="1"/>
  <c r="K18" i="1"/>
  <c r="P19" i="1"/>
  <c r="L18" i="1"/>
  <c r="Q19" i="1"/>
  <c r="E24" i="1"/>
  <c r="E33" i="1" s="1"/>
  <c r="H26" i="1"/>
  <c r="H25" i="1"/>
  <c r="M17" i="1"/>
  <c r="J26" i="1"/>
  <c r="N17" i="1"/>
  <c r="J21" i="1"/>
  <c r="I24" i="1"/>
  <c r="K26" i="1"/>
  <c r="P17" i="1"/>
  <c r="I20" i="1"/>
  <c r="K21" i="1"/>
  <c r="J24" i="1"/>
  <c r="K25" i="1"/>
  <c r="L26" i="1"/>
  <c r="M27" i="1"/>
  <c r="H17" i="1"/>
  <c r="G27" i="1"/>
  <c r="G26" i="1"/>
  <c r="H27" i="1"/>
  <c r="K17" i="1"/>
  <c r="G25" i="1"/>
  <c r="H21" i="1"/>
  <c r="I26" i="1"/>
  <c r="I25" i="1"/>
  <c r="H20" i="1"/>
  <c r="J25" i="1"/>
  <c r="Q17" i="1"/>
  <c r="H19" i="1"/>
  <c r="J20" i="1"/>
  <c r="L21" i="1"/>
  <c r="K24" i="1"/>
  <c r="L25" i="1"/>
  <c r="M26" i="1"/>
  <c r="N27" i="1"/>
  <c r="I17" i="1"/>
  <c r="J17" i="1"/>
  <c r="I27" i="1"/>
  <c r="L17" i="1"/>
  <c r="J27" i="1"/>
  <c r="H24" i="1"/>
  <c r="K27" i="1"/>
  <c r="L27" i="1"/>
  <c r="I19" i="1"/>
  <c r="K20" i="1"/>
  <c r="M21" i="1"/>
  <c r="L24" i="1"/>
  <c r="M25" i="1"/>
  <c r="N26" i="1"/>
  <c r="P27" i="1"/>
  <c r="R17" i="1"/>
  <c r="R18" i="1"/>
  <c r="R19" i="1"/>
  <c r="R20" i="1"/>
  <c r="R21" i="1"/>
  <c r="E35" i="2" l="1"/>
  <c r="K24" i="2"/>
  <c r="K33" i="2" s="1"/>
  <c r="J24" i="2"/>
  <c r="J33" i="2" s="1"/>
  <c r="I24" i="2"/>
  <c r="I33" i="2" s="1"/>
  <c r="H24" i="2"/>
  <c r="H33" i="2" s="1"/>
  <c r="G24" i="2"/>
  <c r="G33" i="2" s="1"/>
  <c r="R24" i="2"/>
  <c r="R33" i="2" s="1"/>
  <c r="Q24" i="2"/>
  <c r="Q33" i="2" s="1"/>
  <c r="P24" i="2"/>
  <c r="P33" i="2" s="1"/>
  <c r="N24" i="2"/>
  <c r="N33" i="2" s="1"/>
  <c r="M24" i="2"/>
  <c r="M33" i="2" s="1"/>
  <c r="L24" i="2"/>
  <c r="L33" i="2" s="1"/>
  <c r="P22" i="1"/>
  <c r="P31" i="1" s="1"/>
  <c r="R22" i="1"/>
  <c r="R31" i="1" s="1"/>
  <c r="H22" i="1"/>
  <c r="H31" i="1" s="1"/>
  <c r="G22" i="1"/>
  <c r="G31" i="1" s="1"/>
  <c r="J22" i="1"/>
  <c r="J31" i="1" s="1"/>
  <c r="Q22" i="1"/>
  <c r="Q31" i="1" s="1"/>
  <c r="I22" i="1"/>
  <c r="I31" i="1" s="1"/>
  <c r="K22" i="1"/>
  <c r="K31" i="1" s="1"/>
  <c r="N22" i="1"/>
  <c r="N31" i="1" s="1"/>
  <c r="M22" i="1"/>
  <c r="M31" i="1" s="1"/>
  <c r="L22" i="1"/>
  <c r="L31" i="1" s="1"/>
</calcChain>
</file>

<file path=xl/sharedStrings.xml><?xml version="1.0" encoding="utf-8"?>
<sst xmlns="http://schemas.openxmlformats.org/spreadsheetml/2006/main" count="83" uniqueCount="45">
  <si>
    <t>COSTOS VARIABLES POR UNIDAD</t>
  </si>
  <si>
    <t>CONCEPTO</t>
  </si>
  <si>
    <t>UNIDAD DE MEDIDA</t>
  </si>
  <si>
    <t>CANTIDAD POR UNIDAD</t>
  </si>
  <si>
    <t>PRECIO POR
UNIDAD</t>
  </si>
  <si>
    <t>TOTAL</t>
  </si>
  <si>
    <t>MATERIA PRIMA</t>
  </si>
  <si>
    <t>ml</t>
  </si>
  <si>
    <t>INSUMOS, CONSUMIBLES, PAQUETE Y ENVASES</t>
  </si>
  <si>
    <t xml:space="preserve">Envase </t>
  </si>
  <si>
    <t>PIEZA</t>
  </si>
  <si>
    <t>Sello de Seguridad</t>
  </si>
  <si>
    <t xml:space="preserve">Etiqueta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</si>
  <si>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</si>
  <si>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</si>
  <si>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</si>
  <si>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</si>
  <si>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</si>
  <si>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</si>
  <si>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</si>
  <si>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</si>
  <si>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</si>
  <si>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</si>
  <si>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</si>
  <si>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</si>
  <si>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|</t>
  </si>
  <si>
    <t xml:space="preserve">SHAMPOO DE EXTRACTOS NATURALES </t>
  </si>
  <si>
    <t>Romero</t>
  </si>
  <si>
    <t xml:space="preserve">Cola de Caballo </t>
  </si>
  <si>
    <t>Manzanilla</t>
  </si>
  <si>
    <t>Salvia</t>
  </si>
  <si>
    <t>Minoxidil</t>
  </si>
  <si>
    <t xml:space="preserve">NOMBRE DEL PRODUCTO </t>
  </si>
  <si>
    <r>
      <t xml:space="preserve">ACTIVIDAD  </t>
    </r>
    <r>
      <rPr>
        <b/>
        <sz val="36"/>
        <color rgb="FFFFC000"/>
        <rFont val="Trebuchet MS"/>
        <family val="2"/>
      </rPr>
      <t xml:space="preserve">INTERACTIVA </t>
    </r>
  </si>
  <si>
    <t>El objetivo es aplicar lo aprendido mediante el análisis de un ejemplo práctico y el desarrollo de un ejercicio individual, lo cual te permitirá observar cómo una herramienta digital como Excel puede automatizar cálculos clave y facilitar la toma de decisiones en la gestión de costos.</t>
  </si>
  <si>
    <t xml:space="preserve">Aqui pondras lo que requieres de materia prima de tu producto, (solo materia prima ), se debe considerar lo que requiere un solo producto </t>
  </si>
  <si>
    <t>En esta actividad podrás utilizar un formato en Excel diseñado para ayudarte a calcular los costos variables unitarios de forma más precisa.</t>
  </si>
  <si>
    <t xml:space="preserve">PRODUCCION </t>
  </si>
  <si>
    <t xml:space="preserve">Tambien puedes visualizar cuanto te gastas según tu produccion de cada MP o insumo </t>
  </si>
  <si>
    <t xml:space="preserve">este formato contiene formulacion </t>
  </si>
  <si>
    <t xml:space="preserve">Una pasteleria, decide saber cuanto cuesta fabrirca su pay de limon para 8 personas aproximadamente </t>
  </si>
  <si>
    <t xml:space="preserve">se pide: </t>
  </si>
  <si>
    <t xml:space="preserve">buscar, los costos aproximado y los ingredientes asi como los insumos para poder calcular de manera correcta </t>
  </si>
  <si>
    <t xml:space="preserve">Actividad </t>
  </si>
  <si>
    <t xml:space="preserve">se quiere producir alrededor de 200 en el mes de 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</si>
</sst>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[$$-80A]#,##0.0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36"/>
      <color theme="0"/>
      <name val="Trebuchet MS"/>
      <family val="2"/>
    </font>
    <font>
      <b/>
      <sz val="36"/>
      <color rgb="FFFFC000"/>
      <name val="Trebuchet MS"/>
      <family val="2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1"/>
      <color theme="4" tint="-0.499984740745262"/>
      <name val="Comic Sans MS"/>
      <family val="4"/>
    </font>
    <font>
      <b/>
      <sz val="11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0549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0" xfId="0" applyFont="1" applyFill="1" applyAlignme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165" fontId="0" fillId="4" borderId="1" xfId="0" applyNumberFormat="1" applyFill="1" applyBorder="1"/>
    <xf numFmtId="1" fontId="0" fillId="4" borderId="1" xfId="0" applyNumberFormat="1" applyFill="1" applyBorder="1"/>
    <xf numFmtId="6" fontId="0" fillId="4" borderId="1" xfId="0" applyNumberFormat="1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2" fontId="3" fillId="4" borderId="0" xfId="0" applyNumberFormat="1" applyFont="1" applyFill="1"/>
    <xf numFmtId="164" fontId="3" fillId="4" borderId="0" xfId="0" applyNumberFormat="1" applyFont="1" applyFill="1"/>
    <xf numFmtId="6" fontId="0" fillId="4" borderId="0" xfId="0" applyNumberFormat="1" applyFill="1"/>
    <xf numFmtId="164" fontId="0" fillId="4" borderId="0" xfId="0" applyNumberFormat="1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0" fontId="4" fillId="3" borderId="1" xfId="0" applyFont="1" applyFill="1" applyBorder="1"/>
    <xf numFmtId="164" fontId="2" fillId="3" borderId="1" xfId="0" applyNumberFormat="1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/>
    <xf numFmtId="164" fontId="3" fillId="5" borderId="1" xfId="0" applyNumberFormat="1" applyFont="1" applyFill="1" applyBorder="1"/>
    <xf numFmtId="0" fontId="6" fillId="6" borderId="0" xfId="0" applyFont="1" applyFill="1" applyAlignment="1">
      <alignment horizontal="center"/>
    </xf>
    <xf numFmtId="0" fontId="2" fillId="3" borderId="1" xfId="0" applyFont="1" applyFill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164" fontId="0" fillId="2" borderId="1" xfId="0" applyNumberFormat="1" applyFill="1" applyBorder="1"/>
    <xf numFmtId="164" fontId="2" fillId="2" borderId="1" xfId="0" applyNumberFormat="1" applyFont="1" applyFill="1" applyBorder="1"/>
    <xf numFmtId="2" fontId="0" fillId="5" borderId="0" xfId="1" applyNumberFormat="1" applyFont="1" applyFill="1"/>
    <xf numFmtId="0" fontId="11" fillId="0" borderId="0" xfId="0" applyFont="1" applyAlignment="1">
      <alignment horizontal="left" wrapText="1"/>
    </xf>
    <xf numFmtId="0" fontId="9" fillId="0" borderId="0" xfId="0" applyFont="1"/>
    <xf numFmtId="0" fontId="11" fillId="0" borderId="0" xfId="0" applyFont="1"/>
    <xf numFmtId="0" fontId="3" fillId="5" borderId="0" xfId="0" applyFont="1" applyFill="1"/>
    <xf numFmtId="1" fontId="3" fillId="5" borderId="0" xfId="1" applyNumberFormat="1" applyFont="1" applyFill="1"/>
    <xf numFmtId="0" fontId="12" fillId="5" borderId="0" xfId="0" applyFont="1" applyFill="1"/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/>
    <xf numFmtId="0" fontId="9" fillId="0" borderId="0" xfId="0" applyFont="1" applyAlignment="1">
      <alignment horizontal="left" wrapText="1"/>
    </xf>
    <xf numFmtId="0" fontId="8" fillId="5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8"/>
          <bgColor theme="8"/>
        </patternFill>
      </fill>
    </dxf>
  </dxfs>
  <tableStyles count="1" defaultTableStyle="TableStyleMedium2" defaultPivotStyle="PivotStyleLight16">
    <tableStyle name="CV 1-style" pivot="0" count="3" xr9:uid="{C487BAEF-FBB3-4194-8EA3-B905C2FF8665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DAE0-54C5-4BF0-8CD6-1318E85FED4F}">
  <dimension ref="A2:R35"/>
  <sheetViews>
    <sheetView tabSelected="1" topLeftCell="A6" zoomScale="70" zoomScaleNormal="70" workbookViewId="0">
      <selection activeCell="B36" sqref="B36"/>
    </sheetView>
  </sheetViews>
  <sheetFormatPr baseColWidth="10" defaultColWidth="14.44140625" defaultRowHeight="14.4" x14ac:dyDescent="0.3"/>
  <cols>
    <col min="1" max="1" width="42.88671875" bestFit="1" customWidth="1"/>
    <col min="2" max="2" width="19.109375" style="1" bestFit="1" customWidth="1"/>
    <col min="3" max="3" width="22.33203125" bestFit="1" customWidth="1"/>
    <col min="4" max="4" width="20.109375" customWidth="1"/>
    <col min="8" max="18" width="0" hidden="1" customWidth="1"/>
  </cols>
  <sheetData>
    <row r="2" spans="1:18" x14ac:dyDescent="0.3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8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8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7" spans="1:18" ht="19.8" x14ac:dyDescent="0.5">
      <c r="A7" s="31" t="s">
        <v>36</v>
      </c>
      <c r="B7" s="32"/>
      <c r="C7" s="31"/>
      <c r="D7" s="31"/>
      <c r="E7" s="31"/>
      <c r="F7" s="31"/>
    </row>
    <row r="8" spans="1:18" ht="28.2" customHeight="1" x14ac:dyDescent="0.3">
      <c r="A8" s="33" t="s">
        <v>34</v>
      </c>
      <c r="B8" s="33"/>
      <c r="C8" s="33"/>
      <c r="D8" s="33"/>
      <c r="E8" s="33"/>
      <c r="F8" s="33"/>
    </row>
    <row r="9" spans="1:18" ht="39" customHeight="1" x14ac:dyDescent="0.3">
      <c r="A9" s="33"/>
      <c r="B9" s="33"/>
      <c r="C9" s="33"/>
      <c r="D9" s="33"/>
      <c r="E9" s="33"/>
      <c r="F9" s="33"/>
    </row>
    <row r="10" spans="1:18" x14ac:dyDescent="0.3">
      <c r="A10" s="42" t="s">
        <v>39</v>
      </c>
    </row>
    <row r="14" spans="1:18" ht="33.6" customHeight="1" x14ac:dyDescent="0.4">
      <c r="A14" s="37" t="s">
        <v>35</v>
      </c>
      <c r="B14" s="37"/>
      <c r="C14" s="37"/>
      <c r="D14" s="37"/>
      <c r="E14" s="37"/>
      <c r="G14" s="39" t="s">
        <v>38</v>
      </c>
    </row>
    <row r="15" spans="1:18" ht="15.6" x14ac:dyDescent="0.3">
      <c r="A15" s="5" t="s">
        <v>32</v>
      </c>
      <c r="B15" s="3" t="s">
        <v>26</v>
      </c>
      <c r="C15" s="3"/>
      <c r="D15" s="3"/>
      <c r="E15" s="3"/>
      <c r="G15" s="23" t="s">
        <v>13</v>
      </c>
      <c r="H15" s="23" t="s">
        <v>14</v>
      </c>
      <c r="I15" s="23" t="s">
        <v>15</v>
      </c>
      <c r="J15" s="23" t="s">
        <v>16</v>
      </c>
      <c r="K15" s="23" t="s">
        <v>17</v>
      </c>
      <c r="L15" s="23" t="s">
        <v>18</v>
      </c>
      <c r="M15" s="23" t="s">
        <v>19</v>
      </c>
      <c r="N15" s="23" t="s">
        <v>20</v>
      </c>
      <c r="O15" s="23" t="s">
        <v>21</v>
      </c>
      <c r="P15" s="23" t="s">
        <v>22</v>
      </c>
      <c r="Q15" s="23" t="s">
        <v>23</v>
      </c>
      <c r="R15" s="23" t="s">
        <v>24</v>
      </c>
    </row>
    <row r="16" spans="1:18" x14ac:dyDescent="0.3">
      <c r="A16" s="4" t="s">
        <v>0</v>
      </c>
      <c r="B16" s="4"/>
      <c r="C16" s="4"/>
      <c r="D16" s="4"/>
      <c r="E16" s="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</row>
    <row r="17" spans="1:18" ht="28.8" x14ac:dyDescent="0.3">
      <c r="A17" s="6" t="s">
        <v>1</v>
      </c>
      <c r="B17" s="7" t="s">
        <v>2</v>
      </c>
      <c r="C17" s="6" t="s">
        <v>3</v>
      </c>
      <c r="D17" s="30" t="s">
        <v>4</v>
      </c>
      <c r="E17" s="6" t="s">
        <v>5</v>
      </c>
      <c r="G17" s="34">
        <f>E19*$G$35</f>
        <v>462.48750000000001</v>
      </c>
      <c r="H17" s="34">
        <f>E19*$H$35</f>
        <v>481.24312500000013</v>
      </c>
      <c r="I17" s="34">
        <f>E19*$I$35</f>
        <v>481.24312500000013</v>
      </c>
      <c r="J17" s="34">
        <f>E19*$J$35</f>
        <v>481.24312500000013</v>
      </c>
      <c r="K17" s="34">
        <f>E19*$K$35</f>
        <v>481.24312500000013</v>
      </c>
      <c r="L17" s="34">
        <f>E19*$L$35</f>
        <v>336.8701875000001</v>
      </c>
      <c r="M17" s="34">
        <f>E19*$M$35</f>
        <v>384.99450000000013</v>
      </c>
      <c r="N17" s="34">
        <f>E19*$N$35</f>
        <v>384.99450000000013</v>
      </c>
      <c r="O17" s="34">
        <v>5706</v>
      </c>
      <c r="P17" s="34">
        <f>E19*$P$35</f>
        <v>336.8701875000001</v>
      </c>
      <c r="Q17" s="34">
        <f>E19*$Q$35</f>
        <v>336.8701875000001</v>
      </c>
      <c r="R17" s="34">
        <f>E19*$R$35</f>
        <v>336.8701875000001</v>
      </c>
    </row>
    <row r="18" spans="1:18" x14ac:dyDescent="0.3">
      <c r="A18" s="6" t="s">
        <v>6</v>
      </c>
      <c r="B18" s="7"/>
      <c r="C18" s="6"/>
      <c r="D18" s="24"/>
      <c r="E18" s="24"/>
      <c r="G18" s="34">
        <f>E20*$G$35</f>
        <v>585.8175</v>
      </c>
      <c r="H18" s="34">
        <f>E20*$H$35</f>
        <v>609.5746250000002</v>
      </c>
      <c r="I18" s="34">
        <f>E20*$I$35</f>
        <v>609.5746250000002</v>
      </c>
      <c r="J18" s="34">
        <f>E20*$J$35</f>
        <v>609.5746250000002</v>
      </c>
      <c r="K18" s="34">
        <f>E20*$K$35</f>
        <v>609.5746250000002</v>
      </c>
      <c r="L18" s="34">
        <f>E20*$L$35</f>
        <v>426.70223750000014</v>
      </c>
      <c r="M18" s="34">
        <f>E20*$M$35</f>
        <v>487.65970000000016</v>
      </c>
      <c r="N18" s="34">
        <f>E20*$N$35</f>
        <v>487.65970000000016</v>
      </c>
      <c r="O18" s="34">
        <v>5706</v>
      </c>
      <c r="P18" s="34">
        <f>E20*$P$35</f>
        <v>426.70223750000014</v>
      </c>
      <c r="Q18" s="34">
        <f>E20*$Q$35</f>
        <v>426.70223750000014</v>
      </c>
      <c r="R18" s="34">
        <f>E20*$R$35</f>
        <v>426.70223750000014</v>
      </c>
    </row>
    <row r="19" spans="1:18" x14ac:dyDescent="0.3">
      <c r="A19" s="8" t="s">
        <v>27</v>
      </c>
      <c r="B19" s="9" t="s">
        <v>7</v>
      </c>
      <c r="C19" s="11">
        <v>2.5000000000000001E-2</v>
      </c>
      <c r="D19" s="10">
        <v>150</v>
      </c>
      <c r="E19" s="10">
        <f>C19*D19</f>
        <v>3.75</v>
      </c>
      <c r="G19" s="34">
        <f>E21*$G$35</f>
        <v>517.98599999999999</v>
      </c>
      <c r="H19" s="34">
        <f>E21*$H$35</f>
        <v>538.99230000000011</v>
      </c>
      <c r="I19" s="34">
        <f>E21*$I$35</f>
        <v>538.99230000000011</v>
      </c>
      <c r="J19" s="34">
        <f>E21*$J$35</f>
        <v>538.99230000000011</v>
      </c>
      <c r="K19" s="34">
        <f>E21*$K$35</f>
        <v>538.99230000000011</v>
      </c>
      <c r="L19" s="34">
        <f>E21*$L$35</f>
        <v>377.29461000000009</v>
      </c>
      <c r="M19" s="34">
        <f>E21*$M$35</f>
        <v>431.19384000000014</v>
      </c>
      <c r="N19" s="34">
        <f>E21*$N$35</f>
        <v>431.19384000000014</v>
      </c>
      <c r="O19" s="34">
        <v>5706</v>
      </c>
      <c r="P19" s="34">
        <f>E21*$P$35</f>
        <v>377.29461000000009</v>
      </c>
      <c r="Q19" s="34">
        <f>E21*$Q$35</f>
        <v>377.29461000000009</v>
      </c>
      <c r="R19" s="34">
        <f>E21*$R$35</f>
        <v>377.29461000000009</v>
      </c>
    </row>
    <row r="20" spans="1:18" x14ac:dyDescent="0.3">
      <c r="A20" s="8" t="s">
        <v>28</v>
      </c>
      <c r="B20" s="9" t="s">
        <v>7</v>
      </c>
      <c r="C20" s="11">
        <v>2.5000000000000001E-2</v>
      </c>
      <c r="D20" s="10">
        <v>190</v>
      </c>
      <c r="E20" s="10">
        <f t="shared" ref="E20:E29" si="0">C20*D20</f>
        <v>4.75</v>
      </c>
      <c r="G20" s="34">
        <f>E22*$G$35</f>
        <v>517.98599999999999</v>
      </c>
      <c r="H20" s="34">
        <f>E22*$H$35</f>
        <v>538.99230000000011</v>
      </c>
      <c r="I20" s="34">
        <f>E22*$I$35</f>
        <v>538.99230000000011</v>
      </c>
      <c r="J20" s="34">
        <f>E22*$J$35</f>
        <v>538.99230000000011</v>
      </c>
      <c r="K20" s="34">
        <f>E22*$K$35</f>
        <v>538.99230000000011</v>
      </c>
      <c r="L20" s="34">
        <f>E22*$L$35</f>
        <v>377.29461000000009</v>
      </c>
      <c r="M20" s="34">
        <f>E22*$M$35</f>
        <v>431.19384000000014</v>
      </c>
      <c r="N20" s="34">
        <f>E22*$N$35</f>
        <v>431.19384000000014</v>
      </c>
      <c r="O20" s="34">
        <v>5706</v>
      </c>
      <c r="P20" s="34">
        <f>E22*$P$35</f>
        <v>377.29461000000009</v>
      </c>
      <c r="Q20" s="34">
        <f>E22*$Q$35</f>
        <v>377.29461000000009</v>
      </c>
      <c r="R20" s="34">
        <f>E22*$R$35</f>
        <v>377.29461000000009</v>
      </c>
    </row>
    <row r="21" spans="1:18" x14ac:dyDescent="0.3">
      <c r="A21" s="8" t="s">
        <v>29</v>
      </c>
      <c r="B21" s="9" t="s">
        <v>7</v>
      </c>
      <c r="C21" s="11">
        <v>0.03</v>
      </c>
      <c r="D21" s="10">
        <v>140</v>
      </c>
      <c r="E21" s="10">
        <f t="shared" si="0"/>
        <v>4.2</v>
      </c>
      <c r="G21" s="34">
        <f>E23*$G$35</f>
        <v>863.31000000000006</v>
      </c>
      <c r="H21" s="34">
        <f>E23*$H$35</f>
        <v>898.32050000000038</v>
      </c>
      <c r="I21" s="34">
        <f>E23*$I$35</f>
        <v>898.32050000000038</v>
      </c>
      <c r="J21" s="34">
        <f>E23*$J$35</f>
        <v>898.32050000000038</v>
      </c>
      <c r="K21" s="34">
        <f>E23*$K$35</f>
        <v>898.32050000000038</v>
      </c>
      <c r="L21" s="34">
        <f>E23*$L$35</f>
        <v>628.82435000000021</v>
      </c>
      <c r="M21" s="34">
        <f>E23*$M$35</f>
        <v>718.6564000000003</v>
      </c>
      <c r="N21" s="34">
        <f>E23*$N$35</f>
        <v>718.6564000000003</v>
      </c>
      <c r="O21" s="34">
        <v>11412</v>
      </c>
      <c r="P21" s="34">
        <f>E23*$P$35</f>
        <v>628.82435000000021</v>
      </c>
      <c r="Q21" s="34">
        <f>E23*$Q$35</f>
        <v>628.82435000000021</v>
      </c>
      <c r="R21" s="34">
        <f>E23*$R$35</f>
        <v>628.82435000000021</v>
      </c>
    </row>
    <row r="22" spans="1:18" x14ac:dyDescent="0.3">
      <c r="A22" s="8" t="s">
        <v>30</v>
      </c>
      <c r="B22" s="9" t="s">
        <v>7</v>
      </c>
      <c r="C22" s="11">
        <v>0.03</v>
      </c>
      <c r="D22" s="10">
        <v>140</v>
      </c>
      <c r="E22" s="10">
        <f t="shared" si="0"/>
        <v>4.2</v>
      </c>
      <c r="G22" s="34">
        <f>E24*$G$35</f>
        <v>2947.587</v>
      </c>
      <c r="H22" s="34">
        <f>E24*$H$35</f>
        <v>3067.1228500000007</v>
      </c>
      <c r="I22" s="34">
        <f>E24*$I$35</f>
        <v>3067.1228500000007</v>
      </c>
      <c r="J22" s="34">
        <f>E24*$J$35</f>
        <v>3067.1228500000007</v>
      </c>
      <c r="K22" s="34">
        <f>E24*$K$35</f>
        <v>3067.1228500000007</v>
      </c>
      <c r="L22" s="34">
        <f>E24*$L$35</f>
        <v>2146.9859950000005</v>
      </c>
      <c r="M22" s="34">
        <f>E24*$M$35</f>
        <v>2453.6982800000005</v>
      </c>
      <c r="N22" s="34">
        <f>E24*$N$35</f>
        <v>2453.6982800000005</v>
      </c>
      <c r="O22" s="34">
        <v>34236</v>
      </c>
      <c r="P22" s="34">
        <f>E24*$P$35</f>
        <v>2146.9859950000005</v>
      </c>
      <c r="Q22" s="34">
        <f>E24*$Q$35</f>
        <v>2146.9859950000005</v>
      </c>
      <c r="R22" s="34">
        <f>E24*$R$35</f>
        <v>2146.9859950000005</v>
      </c>
    </row>
    <row r="23" spans="1:18" x14ac:dyDescent="0.3">
      <c r="A23" s="8" t="s">
        <v>31</v>
      </c>
      <c r="B23" s="9" t="s">
        <v>7</v>
      </c>
      <c r="C23" s="11">
        <v>3.5000000000000003E-2</v>
      </c>
      <c r="D23" s="10">
        <v>200</v>
      </c>
      <c r="E23" s="10">
        <f t="shared" si="0"/>
        <v>7.0000000000000009</v>
      </c>
      <c r="G23" s="34">
        <f>E25*$G$35</f>
        <v>0</v>
      </c>
      <c r="H23" s="34">
        <f>E25*$H$35</f>
        <v>0</v>
      </c>
      <c r="I23" s="34">
        <f>E25*$I$35</f>
        <v>0</v>
      </c>
      <c r="J23" s="34">
        <f>E25*$J$35</f>
        <v>0</v>
      </c>
      <c r="K23" s="34">
        <f>E25*$K$35</f>
        <v>0</v>
      </c>
      <c r="L23" s="34">
        <f>E25*$L$35</f>
        <v>0</v>
      </c>
      <c r="M23" s="34">
        <f>E25*$M$35</f>
        <v>0</v>
      </c>
      <c r="N23" s="34">
        <f>E25*$N$35</f>
        <v>0</v>
      </c>
      <c r="O23" s="34">
        <v>0</v>
      </c>
      <c r="P23" s="34">
        <f>E25*$P$35</f>
        <v>0</v>
      </c>
      <c r="Q23" s="34">
        <f>E25*$Q$35</f>
        <v>0</v>
      </c>
      <c r="R23" s="34">
        <f>E25*$R$35</f>
        <v>0</v>
      </c>
    </row>
    <row r="24" spans="1:18" x14ac:dyDescent="0.3">
      <c r="A24" s="25"/>
      <c r="B24" s="26" t="s">
        <v>5</v>
      </c>
      <c r="C24" s="27">
        <f>SUBTOTAL(109,C18:C23)</f>
        <v>0.14500000000000002</v>
      </c>
      <c r="D24" s="28">
        <f>SUBTOTAL(109,D18:D23)</f>
        <v>820</v>
      </c>
      <c r="E24" s="28">
        <f>SUBTOTAL(109,E18:E23)</f>
        <v>23.9</v>
      </c>
      <c r="G24" s="34">
        <f>E26*$G$35</f>
        <v>0</v>
      </c>
      <c r="H24" s="34">
        <f>E26*$H$35</f>
        <v>0</v>
      </c>
      <c r="I24" s="34">
        <f>E26*$I$35</f>
        <v>0</v>
      </c>
      <c r="J24" s="34">
        <f>E26*$J$35</f>
        <v>0</v>
      </c>
      <c r="K24" s="34">
        <f>E26*$K$35</f>
        <v>0</v>
      </c>
      <c r="L24" s="34">
        <f>E26*$L$35</f>
        <v>0</v>
      </c>
      <c r="M24" s="34">
        <f>E26*$M$35</f>
        <v>0</v>
      </c>
      <c r="N24" s="34">
        <f>E26*$N$35</f>
        <v>0</v>
      </c>
      <c r="O24" s="34">
        <v>0</v>
      </c>
      <c r="P24" s="34">
        <f>E26*$P$35</f>
        <v>0</v>
      </c>
      <c r="Q24" s="34">
        <f>E26*$Q$35</f>
        <v>0</v>
      </c>
      <c r="R24" s="34">
        <f>E26*$R$35</f>
        <v>0</v>
      </c>
    </row>
    <row r="25" spans="1:18" x14ac:dyDescent="0.3">
      <c r="A25" s="8" t="s">
        <v>25</v>
      </c>
      <c r="B25" s="9"/>
      <c r="C25" s="8"/>
      <c r="D25" s="10"/>
      <c r="E25" s="10"/>
      <c r="G25" s="34">
        <f>E27*$G$35</f>
        <v>1233.3</v>
      </c>
      <c r="H25" s="34">
        <f>E27*$H$35</f>
        <v>1283.3150000000003</v>
      </c>
      <c r="I25" s="34">
        <f>E27*$I$35</f>
        <v>1283.3150000000003</v>
      </c>
      <c r="J25" s="34">
        <f>E27*$J$35</f>
        <v>1283.3150000000003</v>
      </c>
      <c r="K25" s="34">
        <f>E27*$K$35</f>
        <v>1283.3150000000003</v>
      </c>
      <c r="L25" s="34">
        <f>E27*$L$35</f>
        <v>898.32050000000027</v>
      </c>
      <c r="M25" s="34">
        <f>E27*$M$35</f>
        <v>1026.6520000000003</v>
      </c>
      <c r="N25" s="34">
        <f>E27*$N$35</f>
        <v>1026.6520000000003</v>
      </c>
      <c r="O25" s="34">
        <v>3804</v>
      </c>
      <c r="P25" s="34">
        <f>E27*$P$35</f>
        <v>898.32050000000027</v>
      </c>
      <c r="Q25" s="34">
        <f>E27*$Q$35</f>
        <v>898.32050000000027</v>
      </c>
      <c r="R25" s="34">
        <f>E27*$R$35</f>
        <v>898.32050000000027</v>
      </c>
    </row>
    <row r="26" spans="1:18" x14ac:dyDescent="0.3">
      <c r="A26" s="6" t="s">
        <v>8</v>
      </c>
      <c r="B26" s="21"/>
      <c r="C26" s="20"/>
      <c r="D26" s="22"/>
      <c r="E26" s="22">
        <f t="shared" si="0"/>
        <v>0</v>
      </c>
      <c r="G26" s="34">
        <f>E28*$G$35</f>
        <v>493.32</v>
      </c>
      <c r="H26" s="34">
        <f>E28*$H$35</f>
        <v>513.32600000000014</v>
      </c>
      <c r="I26" s="34">
        <f>E28*$I$35</f>
        <v>513.32600000000014</v>
      </c>
      <c r="J26" s="34">
        <f>E28*$J$35</f>
        <v>513.32600000000014</v>
      </c>
      <c r="K26" s="34">
        <f>E28*$K$35</f>
        <v>513.32600000000014</v>
      </c>
      <c r="L26" s="34">
        <f>E28*$L$35</f>
        <v>359.32820000000009</v>
      </c>
      <c r="M26" s="34">
        <f>E28*$M$35</f>
        <v>410.66080000000011</v>
      </c>
      <c r="N26" s="34">
        <f>E28*$N$35</f>
        <v>410.66080000000011</v>
      </c>
      <c r="O26" s="34">
        <v>2536</v>
      </c>
      <c r="P26" s="34">
        <f>E28*$P$35</f>
        <v>359.32820000000009</v>
      </c>
      <c r="Q26" s="34">
        <f>E28*$Q$35</f>
        <v>359.32820000000009</v>
      </c>
      <c r="R26" s="34">
        <f>E28*$R$35</f>
        <v>359.32820000000009</v>
      </c>
    </row>
    <row r="27" spans="1:18" x14ac:dyDescent="0.3">
      <c r="A27" s="8" t="s">
        <v>9</v>
      </c>
      <c r="B27" s="9" t="s">
        <v>10</v>
      </c>
      <c r="C27" s="12">
        <v>1</v>
      </c>
      <c r="D27" s="10">
        <v>10</v>
      </c>
      <c r="E27" s="10">
        <f t="shared" si="0"/>
        <v>10</v>
      </c>
      <c r="G27" s="34">
        <f>E29*$G$35</f>
        <v>493.32</v>
      </c>
      <c r="H27" s="34">
        <f>E29*$H$35</f>
        <v>513.32600000000014</v>
      </c>
      <c r="I27" s="34">
        <f>E29*$I$35</f>
        <v>513.32600000000014</v>
      </c>
      <c r="J27" s="34">
        <f>E29*$J$35</f>
        <v>513.32600000000014</v>
      </c>
      <c r="K27" s="34">
        <f>E29*$K$35</f>
        <v>513.32600000000014</v>
      </c>
      <c r="L27" s="34">
        <f>E29*$L$35</f>
        <v>359.32820000000009</v>
      </c>
      <c r="M27" s="34">
        <f>E29*$M$35</f>
        <v>410.66080000000011</v>
      </c>
      <c r="N27" s="34">
        <f>E29*$N$35</f>
        <v>410.66080000000011</v>
      </c>
      <c r="O27" s="34">
        <v>2536</v>
      </c>
      <c r="P27" s="34">
        <f>E29*$P$35</f>
        <v>359.32820000000009</v>
      </c>
      <c r="Q27" s="34">
        <f>E29*$Q$35</f>
        <v>359.32820000000009</v>
      </c>
      <c r="R27" s="34">
        <f>E29*$R$35</f>
        <v>359.32820000000009</v>
      </c>
    </row>
    <row r="28" spans="1:18" x14ac:dyDescent="0.3">
      <c r="A28" s="8" t="s">
        <v>11</v>
      </c>
      <c r="B28" s="9" t="s">
        <v>10</v>
      </c>
      <c r="C28" s="12">
        <v>1</v>
      </c>
      <c r="D28" s="10">
        <v>4</v>
      </c>
      <c r="E28" s="10">
        <f t="shared" si="0"/>
        <v>4</v>
      </c>
      <c r="G28" s="34">
        <f>E30*$G$35</f>
        <v>0</v>
      </c>
      <c r="H28" s="34">
        <f>E30*$H$35</f>
        <v>0</v>
      </c>
      <c r="I28" s="34">
        <f>E30*$I$35</f>
        <v>0</v>
      </c>
      <c r="J28" s="34">
        <f>E30*$J$35</f>
        <v>0</v>
      </c>
      <c r="K28" s="34">
        <f>E30*$K$35</f>
        <v>0</v>
      </c>
      <c r="L28" s="34">
        <f>E30*$L$35</f>
        <v>0</v>
      </c>
      <c r="M28" s="34">
        <f>E30*$M$35</f>
        <v>0</v>
      </c>
      <c r="N28" s="34">
        <f>E30*$N$35</f>
        <v>0</v>
      </c>
      <c r="O28" s="34">
        <v>0</v>
      </c>
      <c r="P28" s="34">
        <f>E30*$P$35</f>
        <v>0</v>
      </c>
      <c r="Q28" s="34">
        <f>E30*$Q$35</f>
        <v>0</v>
      </c>
      <c r="R28" s="34">
        <f>E30*$R$35</f>
        <v>0</v>
      </c>
    </row>
    <row r="29" spans="1:18" x14ac:dyDescent="0.3">
      <c r="A29" s="8" t="s">
        <v>12</v>
      </c>
      <c r="B29" s="9" t="s">
        <v>10</v>
      </c>
      <c r="C29" s="12">
        <v>1</v>
      </c>
      <c r="D29" s="10">
        <v>4</v>
      </c>
      <c r="E29" s="10">
        <f t="shared" si="0"/>
        <v>4</v>
      </c>
      <c r="G29" s="34">
        <f>E31*$G$35</f>
        <v>0</v>
      </c>
      <c r="H29" s="34">
        <f>E31*$H$35</f>
        <v>0</v>
      </c>
      <c r="I29" s="34">
        <f>E31*$I$35</f>
        <v>0</v>
      </c>
      <c r="J29" s="34">
        <f>E31*$J$35</f>
        <v>0</v>
      </c>
      <c r="K29" s="34">
        <f>E31*$K$35</f>
        <v>0</v>
      </c>
      <c r="L29" s="34">
        <f>E31*$L$35</f>
        <v>0</v>
      </c>
      <c r="M29" s="34">
        <f>E31*$M$35</f>
        <v>0</v>
      </c>
      <c r="N29" s="34">
        <f>E31*$N$35</f>
        <v>0</v>
      </c>
      <c r="O29" s="34">
        <v>0</v>
      </c>
      <c r="P29" s="34">
        <f>E31*$P$35</f>
        <v>0</v>
      </c>
      <c r="Q29" s="34">
        <f>E31*$Q$35</f>
        <v>0</v>
      </c>
      <c r="R29" s="34">
        <f>E31*$R$35</f>
        <v>0</v>
      </c>
    </row>
    <row r="30" spans="1:18" x14ac:dyDescent="0.3">
      <c r="A30" s="25"/>
      <c r="B30" s="26" t="s">
        <v>5</v>
      </c>
      <c r="C30" s="27">
        <f>SUM(C27:C29)</f>
        <v>3</v>
      </c>
      <c r="D30" s="28">
        <f>SUM(D27:D29)</f>
        <v>18</v>
      </c>
      <c r="E30" s="28">
        <v>0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</row>
    <row r="31" spans="1:18" x14ac:dyDescent="0.3">
      <c r="A31" s="8"/>
      <c r="B31" s="9"/>
      <c r="C31" s="8"/>
      <c r="D31" s="13"/>
      <c r="E31" s="10"/>
      <c r="G31" s="28">
        <f>SUM(G17:G30)</f>
        <v>8115.1139999999996</v>
      </c>
      <c r="H31" s="28">
        <f t="shared" ref="H31:R31" si="1">SUM(H17:H30)</f>
        <v>8444.2127000000019</v>
      </c>
      <c r="I31" s="28">
        <f t="shared" si="1"/>
        <v>8444.2127000000019</v>
      </c>
      <c r="J31" s="28">
        <f t="shared" si="1"/>
        <v>8444.2127000000019</v>
      </c>
      <c r="K31" s="28">
        <f t="shared" si="1"/>
        <v>8444.2127000000019</v>
      </c>
      <c r="L31" s="28">
        <f t="shared" si="1"/>
        <v>5910.9488900000015</v>
      </c>
      <c r="M31" s="28">
        <f t="shared" si="1"/>
        <v>6755.3701600000004</v>
      </c>
      <c r="N31" s="28">
        <f t="shared" si="1"/>
        <v>6755.3701600000004</v>
      </c>
      <c r="O31" s="28">
        <f t="shared" si="1"/>
        <v>77348</v>
      </c>
      <c r="P31" s="28">
        <f t="shared" si="1"/>
        <v>5910.9488900000015</v>
      </c>
      <c r="Q31" s="28">
        <f t="shared" si="1"/>
        <v>5910.9488900000015</v>
      </c>
      <c r="R31" s="28">
        <f t="shared" si="1"/>
        <v>5910.9488900000015</v>
      </c>
    </row>
    <row r="32" spans="1:18" x14ac:dyDescent="0.3">
      <c r="A32" s="8"/>
      <c r="B32" s="9"/>
      <c r="C32" s="8"/>
      <c r="D32" s="13"/>
      <c r="E32" s="10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x14ac:dyDescent="0.3">
      <c r="A33" s="14"/>
      <c r="B33" s="15"/>
      <c r="C33" s="16">
        <f>C30+C24</f>
        <v>3.145</v>
      </c>
      <c r="D33" s="17">
        <f>D24+D30</f>
        <v>838</v>
      </c>
      <c r="E33" s="17">
        <f>SUM(E24:E32)</f>
        <v>41.9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x14ac:dyDescent="0.3">
      <c r="A34" s="14"/>
      <c r="B34" s="15"/>
      <c r="C34" s="14"/>
      <c r="D34" s="18"/>
      <c r="E34" s="19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x14ac:dyDescent="0.3">
      <c r="D35" s="2"/>
      <c r="E35" s="2"/>
      <c r="F35" s="40" t="s">
        <v>37</v>
      </c>
      <c r="G35" s="41">
        <v>123.33</v>
      </c>
      <c r="H35" s="36">
        <v>128.33150000000003</v>
      </c>
      <c r="I35" s="36">
        <v>128.33150000000003</v>
      </c>
      <c r="J35" s="36">
        <v>128.33150000000003</v>
      </c>
      <c r="K35" s="36">
        <v>128.33150000000003</v>
      </c>
      <c r="L35" s="36">
        <v>89.832050000000024</v>
      </c>
      <c r="M35" s="36">
        <v>102.66520000000003</v>
      </c>
      <c r="N35" s="36">
        <v>102.66520000000003</v>
      </c>
      <c r="O35" s="36">
        <v>76.99890000000002</v>
      </c>
      <c r="P35" s="36">
        <v>89.832050000000024</v>
      </c>
      <c r="Q35" s="36">
        <v>89.832050000000024</v>
      </c>
      <c r="R35" s="36">
        <v>89.832050000000024</v>
      </c>
    </row>
  </sheetData>
  <mergeCells count="5">
    <mergeCell ref="B15:E15"/>
    <mergeCell ref="A16:E16"/>
    <mergeCell ref="A2:K4"/>
    <mergeCell ref="A8:F9"/>
    <mergeCell ref="A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23AF-1DB0-4A5C-AB26-A7DF1EE40155}">
  <dimension ref="A2:R38"/>
  <sheetViews>
    <sheetView zoomScale="70" zoomScaleNormal="70" workbookViewId="0">
      <selection activeCell="X9" sqref="X9"/>
    </sheetView>
  </sheetViews>
  <sheetFormatPr baseColWidth="10" defaultRowHeight="14.4" x14ac:dyDescent="0.3"/>
  <cols>
    <col min="1" max="1" width="26.109375" customWidth="1"/>
    <col min="4" max="4" width="41.44140625" customWidth="1"/>
    <col min="6" max="6" width="18.6640625" customWidth="1"/>
    <col min="7" max="7" width="16" customWidth="1"/>
    <col min="8" max="19" width="0" hidden="1" customWidth="1"/>
  </cols>
  <sheetData>
    <row r="2" spans="1:13" x14ac:dyDescent="0.3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3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3" x14ac:dyDescent="0.3">
      <c r="B5" s="1"/>
    </row>
    <row r="6" spans="1:13" x14ac:dyDescent="0.3">
      <c r="B6" s="1"/>
    </row>
    <row r="7" spans="1:13" ht="16.2" x14ac:dyDescent="0.4">
      <c r="A7" s="38" t="s">
        <v>36</v>
      </c>
      <c r="B7" s="44"/>
      <c r="C7" s="38"/>
      <c r="D7" s="38"/>
      <c r="E7" s="38"/>
      <c r="F7" s="38"/>
      <c r="G7" s="45"/>
      <c r="H7" s="45"/>
      <c r="I7" s="45"/>
      <c r="J7" s="45"/>
      <c r="K7" s="45"/>
      <c r="L7" s="45"/>
      <c r="M7" s="45"/>
    </row>
    <row r="8" spans="1:13" ht="14.4" customHeight="1" x14ac:dyDescent="0.3">
      <c r="A8" s="46" t="s">
        <v>34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1" customHeight="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1" spans="1:13" x14ac:dyDescent="0.3">
      <c r="A11" s="42" t="s">
        <v>43</v>
      </c>
      <c r="B11" s="43"/>
    </row>
    <row r="12" spans="1:13" ht="15.6" x14ac:dyDescent="0.35">
      <c r="A12" s="48" t="s">
        <v>40</v>
      </c>
      <c r="B12" s="49"/>
      <c r="C12" s="48"/>
      <c r="D12" s="48"/>
      <c r="E12" s="48"/>
      <c r="F12" s="48"/>
    </row>
    <row r="13" spans="1:13" ht="15.6" x14ac:dyDescent="0.35">
      <c r="A13" s="47" t="s">
        <v>41</v>
      </c>
      <c r="B13" s="49"/>
      <c r="C13" s="48"/>
      <c r="D13" s="48"/>
      <c r="E13" s="48"/>
      <c r="F13" s="48"/>
    </row>
    <row r="14" spans="1:13" ht="15.6" x14ac:dyDescent="0.35">
      <c r="A14" s="48" t="s">
        <v>42</v>
      </c>
      <c r="B14" s="49"/>
      <c r="C14" s="48"/>
      <c r="D14" s="48"/>
      <c r="E14" s="48"/>
      <c r="F14" s="48"/>
    </row>
    <row r="15" spans="1:13" x14ac:dyDescent="0.3">
      <c r="B15" s="1"/>
    </row>
    <row r="16" spans="1:13" ht="31.2" customHeight="1" x14ac:dyDescent="0.4">
      <c r="A16" s="37" t="s">
        <v>35</v>
      </c>
      <c r="B16" s="37"/>
      <c r="C16" s="37"/>
      <c r="D16" s="37"/>
      <c r="E16" s="37"/>
      <c r="G16" s="39" t="s">
        <v>38</v>
      </c>
    </row>
    <row r="17" spans="1:18" ht="15.6" x14ac:dyDescent="0.3">
      <c r="A17" s="5" t="s">
        <v>32</v>
      </c>
      <c r="B17" s="3"/>
      <c r="C17" s="3"/>
      <c r="D17" s="3"/>
      <c r="E17" s="3"/>
      <c r="G17" s="23" t="s">
        <v>13</v>
      </c>
      <c r="H17" s="23" t="s">
        <v>14</v>
      </c>
      <c r="I17" s="23" t="s">
        <v>15</v>
      </c>
      <c r="J17" s="23" t="s">
        <v>16</v>
      </c>
      <c r="K17" s="23" t="s">
        <v>17</v>
      </c>
      <c r="L17" s="23" t="s">
        <v>18</v>
      </c>
      <c r="M17" s="23" t="s">
        <v>19</v>
      </c>
      <c r="N17" s="23" t="s">
        <v>20</v>
      </c>
      <c r="O17" s="23" t="s">
        <v>21</v>
      </c>
      <c r="P17" s="23" t="s">
        <v>22</v>
      </c>
      <c r="Q17" s="23" t="s">
        <v>23</v>
      </c>
      <c r="R17" s="23" t="s">
        <v>24</v>
      </c>
    </row>
    <row r="18" spans="1:18" x14ac:dyDescent="0.3">
      <c r="A18" s="4" t="s">
        <v>0</v>
      </c>
      <c r="B18" s="4"/>
      <c r="C18" s="4"/>
      <c r="D18" s="4"/>
      <c r="E18" s="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1:18" ht="28.8" x14ac:dyDescent="0.3">
      <c r="A19" s="6" t="s">
        <v>1</v>
      </c>
      <c r="B19" s="7" t="s">
        <v>2</v>
      </c>
      <c r="C19" s="6" t="s">
        <v>3</v>
      </c>
      <c r="D19" s="30" t="s">
        <v>4</v>
      </c>
      <c r="E19" s="6" t="s">
        <v>5</v>
      </c>
      <c r="G19" s="34">
        <f>E21*$G$37</f>
        <v>0</v>
      </c>
      <c r="H19" s="34">
        <f>E21*$H$37</f>
        <v>0</v>
      </c>
      <c r="I19" s="34">
        <f>E21*$I$37</f>
        <v>0</v>
      </c>
      <c r="J19" s="34">
        <f>E21*$J$37</f>
        <v>0</v>
      </c>
      <c r="K19" s="34">
        <f>E21*$K$37</f>
        <v>0</v>
      </c>
      <c r="L19" s="34">
        <f>E21*$L$37</f>
        <v>0</v>
      </c>
      <c r="M19" s="34">
        <f>E21*$M$37</f>
        <v>0</v>
      </c>
      <c r="N19" s="34">
        <f>E21*$N$37</f>
        <v>0</v>
      </c>
      <c r="O19" s="34">
        <v>5706</v>
      </c>
      <c r="P19" s="34">
        <f>E21*$P$37</f>
        <v>0</v>
      </c>
      <c r="Q19" s="34">
        <f>E21*$Q$37</f>
        <v>0</v>
      </c>
      <c r="R19" s="34">
        <f>E21*$R$37</f>
        <v>0</v>
      </c>
    </row>
    <row r="20" spans="1:18" x14ac:dyDescent="0.3">
      <c r="A20" s="6" t="s">
        <v>6</v>
      </c>
      <c r="B20" s="7"/>
      <c r="C20" s="6"/>
      <c r="D20" s="24"/>
      <c r="E20" s="24"/>
      <c r="G20" s="34">
        <f>E22*$G$37</f>
        <v>0</v>
      </c>
      <c r="H20" s="34">
        <f>E22*$H$37</f>
        <v>0</v>
      </c>
      <c r="I20" s="34">
        <f>E22*$I$37</f>
        <v>0</v>
      </c>
      <c r="J20" s="34">
        <f>E22*$J$37</f>
        <v>0</v>
      </c>
      <c r="K20" s="34">
        <f>E22*$K$37</f>
        <v>0</v>
      </c>
      <c r="L20" s="34">
        <f>E22*$L$37</f>
        <v>0</v>
      </c>
      <c r="M20" s="34">
        <f>E22*$M$37</f>
        <v>0</v>
      </c>
      <c r="N20" s="34">
        <f>E22*$N$37</f>
        <v>0</v>
      </c>
      <c r="O20" s="34">
        <v>5706</v>
      </c>
      <c r="P20" s="34">
        <f>E22*$P$37</f>
        <v>0</v>
      </c>
      <c r="Q20" s="34">
        <f>E22*$Q$37</f>
        <v>0</v>
      </c>
      <c r="R20" s="34">
        <f>E22*$R$37</f>
        <v>0</v>
      </c>
    </row>
    <row r="21" spans="1:18" x14ac:dyDescent="0.3">
      <c r="A21" s="8"/>
      <c r="B21" s="9"/>
      <c r="C21" s="11"/>
      <c r="D21" s="10"/>
      <c r="E21" s="10">
        <f>C21*D21</f>
        <v>0</v>
      </c>
      <c r="G21" s="34">
        <f>E23*$G$37</f>
        <v>0</v>
      </c>
      <c r="H21" s="34">
        <f>E23*$H$37</f>
        <v>0</v>
      </c>
      <c r="I21" s="34">
        <f>E23*$I$37</f>
        <v>0</v>
      </c>
      <c r="J21" s="34">
        <f>E23*$J$37</f>
        <v>0</v>
      </c>
      <c r="K21" s="34">
        <f>E23*$K$37</f>
        <v>0</v>
      </c>
      <c r="L21" s="34">
        <f>E23*$L$37</f>
        <v>0</v>
      </c>
      <c r="M21" s="34">
        <f>E23*$M$37</f>
        <v>0</v>
      </c>
      <c r="N21" s="34">
        <f>E23*$N$37</f>
        <v>0</v>
      </c>
      <c r="O21" s="34">
        <v>5706</v>
      </c>
      <c r="P21" s="34">
        <f>E23*$P$37</f>
        <v>0</v>
      </c>
      <c r="Q21" s="34">
        <f>E23*$Q$37</f>
        <v>0</v>
      </c>
      <c r="R21" s="34">
        <f>E23*$R$37</f>
        <v>0</v>
      </c>
    </row>
    <row r="22" spans="1:18" x14ac:dyDescent="0.3">
      <c r="A22" s="8"/>
      <c r="B22" s="9"/>
      <c r="C22" s="11"/>
      <c r="D22" s="10"/>
      <c r="E22" s="10">
        <f t="shared" ref="E22:E31" si="0">C22*D22</f>
        <v>0</v>
      </c>
      <c r="G22" s="34">
        <f>E24*$G$37</f>
        <v>0</v>
      </c>
      <c r="H22" s="34">
        <f>E24*$H$37</f>
        <v>0</v>
      </c>
      <c r="I22" s="34">
        <f>E24*$I$37</f>
        <v>0</v>
      </c>
      <c r="J22" s="34">
        <f>E24*$J$37</f>
        <v>0</v>
      </c>
      <c r="K22" s="34">
        <f>E24*$K$37</f>
        <v>0</v>
      </c>
      <c r="L22" s="34">
        <f>E24*$L$37</f>
        <v>0</v>
      </c>
      <c r="M22" s="34">
        <f>E24*$M$37</f>
        <v>0</v>
      </c>
      <c r="N22" s="34">
        <f>E24*$N$37</f>
        <v>0</v>
      </c>
      <c r="O22" s="34">
        <v>5706</v>
      </c>
      <c r="P22" s="34">
        <f>E24*$P$37</f>
        <v>0</v>
      </c>
      <c r="Q22" s="34">
        <f>E24*$Q$37</f>
        <v>0</v>
      </c>
      <c r="R22" s="34">
        <f>E24*$R$37</f>
        <v>0</v>
      </c>
    </row>
    <row r="23" spans="1:18" x14ac:dyDescent="0.3">
      <c r="A23" s="8"/>
      <c r="B23" s="9"/>
      <c r="C23" s="11"/>
      <c r="D23" s="10"/>
      <c r="E23" s="10">
        <f t="shared" si="0"/>
        <v>0</v>
      </c>
      <c r="G23" s="34">
        <f>E25*$G$37</f>
        <v>0</v>
      </c>
      <c r="H23" s="34">
        <f>E25*$H$37</f>
        <v>0</v>
      </c>
      <c r="I23" s="34">
        <f>E25*$I$37</f>
        <v>0</v>
      </c>
      <c r="J23" s="34">
        <f>E25*$J$37</f>
        <v>0</v>
      </c>
      <c r="K23" s="34">
        <f>E25*$K$37</f>
        <v>0</v>
      </c>
      <c r="L23" s="34">
        <f>E25*$L$37</f>
        <v>0</v>
      </c>
      <c r="M23" s="34">
        <f>E25*$M$37</f>
        <v>0</v>
      </c>
      <c r="N23" s="34">
        <f>E25*$N$37</f>
        <v>0</v>
      </c>
      <c r="O23" s="34">
        <v>11412</v>
      </c>
      <c r="P23" s="34">
        <f>E25*$P$37</f>
        <v>0</v>
      </c>
      <c r="Q23" s="34">
        <f>E25*$Q$37</f>
        <v>0</v>
      </c>
      <c r="R23" s="34">
        <f>E25*$R$37</f>
        <v>0</v>
      </c>
    </row>
    <row r="24" spans="1:18" x14ac:dyDescent="0.3">
      <c r="A24" s="8"/>
      <c r="B24" s="9"/>
      <c r="C24" s="11"/>
      <c r="D24" s="10"/>
      <c r="E24" s="10">
        <f t="shared" si="0"/>
        <v>0</v>
      </c>
      <c r="G24" s="34">
        <f>E26*$G$37</f>
        <v>0</v>
      </c>
      <c r="H24" s="34">
        <f>E26*$H$37</f>
        <v>0</v>
      </c>
      <c r="I24" s="34">
        <f>E26*$I$37</f>
        <v>0</v>
      </c>
      <c r="J24" s="34">
        <f>E26*$J$37</f>
        <v>0</v>
      </c>
      <c r="K24" s="34">
        <f>E26*$K$37</f>
        <v>0</v>
      </c>
      <c r="L24" s="34">
        <f>E26*$L$37</f>
        <v>0</v>
      </c>
      <c r="M24" s="34">
        <f>E26*$M$37</f>
        <v>0</v>
      </c>
      <c r="N24" s="34">
        <f>E26*$N$37</f>
        <v>0</v>
      </c>
      <c r="O24" s="34">
        <v>34236</v>
      </c>
      <c r="P24" s="34">
        <f>E26*$P$37</f>
        <v>0</v>
      </c>
      <c r="Q24" s="34">
        <f>E26*$Q$37</f>
        <v>0</v>
      </c>
      <c r="R24" s="34">
        <f>E26*$R$37</f>
        <v>0</v>
      </c>
    </row>
    <row r="25" spans="1:18" x14ac:dyDescent="0.3">
      <c r="A25" s="8"/>
      <c r="B25" s="9"/>
      <c r="C25" s="11"/>
      <c r="D25" s="10"/>
      <c r="E25" s="10">
        <f t="shared" si="0"/>
        <v>0</v>
      </c>
      <c r="G25" s="34">
        <f>E27*$G$37</f>
        <v>0</v>
      </c>
      <c r="H25" s="34">
        <f>E27*$H$37</f>
        <v>0</v>
      </c>
      <c r="I25" s="34">
        <f>E27*$I$37</f>
        <v>0</v>
      </c>
      <c r="J25" s="34">
        <f>E27*$J$37</f>
        <v>0</v>
      </c>
      <c r="K25" s="34">
        <f>E27*$K$37</f>
        <v>0</v>
      </c>
      <c r="L25" s="34">
        <f>E27*$L$37</f>
        <v>0</v>
      </c>
      <c r="M25" s="34">
        <f>E27*$M$37</f>
        <v>0</v>
      </c>
      <c r="N25" s="34">
        <f>E27*$N$37</f>
        <v>0</v>
      </c>
      <c r="O25" s="34">
        <v>0</v>
      </c>
      <c r="P25" s="34">
        <f>E27*$P$37</f>
        <v>0</v>
      </c>
      <c r="Q25" s="34">
        <f>E27*$Q$37</f>
        <v>0</v>
      </c>
      <c r="R25" s="34">
        <f>E27*$R$37</f>
        <v>0</v>
      </c>
    </row>
    <row r="26" spans="1:18" x14ac:dyDescent="0.3">
      <c r="A26" s="25"/>
      <c r="B26" s="26" t="s">
        <v>5</v>
      </c>
      <c r="C26" s="27">
        <f>SUBTOTAL(109,C20:C25)</f>
        <v>0</v>
      </c>
      <c r="D26" s="28">
        <f>SUBTOTAL(109,D20:D25)</f>
        <v>0</v>
      </c>
      <c r="E26" s="28">
        <f>SUBTOTAL(109,E20:E25)</f>
        <v>0</v>
      </c>
      <c r="G26" s="34">
        <f>E28*$G$37</f>
        <v>0</v>
      </c>
      <c r="H26" s="34">
        <f>E28*$H$37</f>
        <v>0</v>
      </c>
      <c r="I26" s="34">
        <f>E28*$I$37</f>
        <v>0</v>
      </c>
      <c r="J26" s="34">
        <f>E28*$J$37</f>
        <v>0</v>
      </c>
      <c r="K26" s="34">
        <f>E28*$K$37</f>
        <v>0</v>
      </c>
      <c r="L26" s="34">
        <f>E28*$L$37</f>
        <v>0</v>
      </c>
      <c r="M26" s="34">
        <f>E28*$M$37</f>
        <v>0</v>
      </c>
      <c r="N26" s="34">
        <f>E28*$N$37</f>
        <v>0</v>
      </c>
      <c r="O26" s="34">
        <v>0</v>
      </c>
      <c r="P26" s="34">
        <f>E28*$P$37</f>
        <v>0</v>
      </c>
      <c r="Q26" s="34">
        <f>E28*$Q$37</f>
        <v>0</v>
      </c>
      <c r="R26" s="34">
        <f>E28*$R$37</f>
        <v>0</v>
      </c>
    </row>
    <row r="27" spans="1:18" x14ac:dyDescent="0.3">
      <c r="A27" s="8" t="s">
        <v>25</v>
      </c>
      <c r="B27" s="9"/>
      <c r="C27" s="8"/>
      <c r="D27" s="10"/>
      <c r="E27" s="10"/>
      <c r="G27" s="34">
        <f>E29*$G$37</f>
        <v>0</v>
      </c>
      <c r="H27" s="34">
        <f>E29*$H$37</f>
        <v>0</v>
      </c>
      <c r="I27" s="34">
        <f>E29*$I$37</f>
        <v>0</v>
      </c>
      <c r="J27" s="34">
        <f>E29*$J$37</f>
        <v>0</v>
      </c>
      <c r="K27" s="34">
        <f>E29*$K$37</f>
        <v>0</v>
      </c>
      <c r="L27" s="34">
        <f>E29*$L$37</f>
        <v>0</v>
      </c>
      <c r="M27" s="34">
        <f>E29*$M$37</f>
        <v>0</v>
      </c>
      <c r="N27" s="34">
        <f>E29*$N$37</f>
        <v>0</v>
      </c>
      <c r="O27" s="34">
        <v>3804</v>
      </c>
      <c r="P27" s="34">
        <f>E29*$P$37</f>
        <v>0</v>
      </c>
      <c r="Q27" s="34">
        <f>E29*$Q$37</f>
        <v>0</v>
      </c>
      <c r="R27" s="34">
        <f>E29*$R$37</f>
        <v>0</v>
      </c>
    </row>
    <row r="28" spans="1:18" x14ac:dyDescent="0.3">
      <c r="A28" s="6" t="s">
        <v>8</v>
      </c>
      <c r="B28" s="21"/>
      <c r="C28" s="20"/>
      <c r="D28" s="22"/>
      <c r="E28" s="22">
        <f t="shared" si="0"/>
        <v>0</v>
      </c>
      <c r="G28" s="34">
        <f>E30*$G$37</f>
        <v>0</v>
      </c>
      <c r="H28" s="34">
        <f>E30*$H$37</f>
        <v>0</v>
      </c>
      <c r="I28" s="34">
        <f>E30*$I$37</f>
        <v>0</v>
      </c>
      <c r="J28" s="34">
        <f>E30*$J$37</f>
        <v>0</v>
      </c>
      <c r="K28" s="34">
        <f>E30*$K$37</f>
        <v>0</v>
      </c>
      <c r="L28" s="34">
        <f>E30*$L$37</f>
        <v>0</v>
      </c>
      <c r="M28" s="34">
        <f>E30*$M$37</f>
        <v>0</v>
      </c>
      <c r="N28" s="34">
        <f>E30*$N$37</f>
        <v>0</v>
      </c>
      <c r="O28" s="34">
        <v>2536</v>
      </c>
      <c r="P28" s="34">
        <f>E30*$P$37</f>
        <v>0</v>
      </c>
      <c r="Q28" s="34">
        <f>E30*$Q$37</f>
        <v>0</v>
      </c>
      <c r="R28" s="34">
        <f>E30*$R$37</f>
        <v>0</v>
      </c>
    </row>
    <row r="29" spans="1:18" x14ac:dyDescent="0.3">
      <c r="A29" s="8"/>
      <c r="B29" s="9"/>
      <c r="C29" s="12"/>
      <c r="D29" s="10"/>
      <c r="E29" s="10">
        <f t="shared" si="0"/>
        <v>0</v>
      </c>
      <c r="G29" s="34">
        <f>E31*$G$37</f>
        <v>0</v>
      </c>
      <c r="H29" s="34">
        <f>E31*$H$37</f>
        <v>0</v>
      </c>
      <c r="I29" s="34">
        <f>E31*$I$37</f>
        <v>0</v>
      </c>
      <c r="J29" s="34">
        <f>E31*$J$37</f>
        <v>0</v>
      </c>
      <c r="K29" s="34">
        <f>E31*$K$37</f>
        <v>0</v>
      </c>
      <c r="L29" s="34">
        <f>E31*$L$37</f>
        <v>0</v>
      </c>
      <c r="M29" s="34">
        <f>E31*$M$37</f>
        <v>0</v>
      </c>
      <c r="N29" s="34">
        <f>E31*$N$37</f>
        <v>0</v>
      </c>
      <c r="O29" s="34">
        <v>2536</v>
      </c>
      <c r="P29" s="34">
        <f>E31*$P$37</f>
        <v>0</v>
      </c>
      <c r="Q29" s="34">
        <f>E31*$Q$37</f>
        <v>0</v>
      </c>
      <c r="R29" s="34">
        <f>E31*$R$37</f>
        <v>0</v>
      </c>
    </row>
    <row r="30" spans="1:18" x14ac:dyDescent="0.3">
      <c r="A30" s="8"/>
      <c r="B30" s="9"/>
      <c r="C30" s="12"/>
      <c r="D30" s="10"/>
      <c r="E30" s="10">
        <f t="shared" si="0"/>
        <v>0</v>
      </c>
      <c r="G30" s="34">
        <f>E32*$G$37</f>
        <v>0</v>
      </c>
      <c r="H30" s="34">
        <f>E32*$H$37</f>
        <v>0</v>
      </c>
      <c r="I30" s="34">
        <f>E32*$I$37</f>
        <v>0</v>
      </c>
      <c r="J30" s="34">
        <f>E32*$J$37</f>
        <v>0</v>
      </c>
      <c r="K30" s="34">
        <f>E32*$K$37</f>
        <v>0</v>
      </c>
      <c r="L30" s="34">
        <f>E32*$L$37</f>
        <v>0</v>
      </c>
      <c r="M30" s="34">
        <f>E32*$M$37</f>
        <v>0</v>
      </c>
      <c r="N30" s="34">
        <f>E32*$N$37</f>
        <v>0</v>
      </c>
      <c r="O30" s="34">
        <v>0</v>
      </c>
      <c r="P30" s="34">
        <f>E32*$P$37</f>
        <v>0</v>
      </c>
      <c r="Q30" s="34">
        <f>E32*$Q$37</f>
        <v>0</v>
      </c>
      <c r="R30" s="34">
        <f>E32*$R$37</f>
        <v>0</v>
      </c>
    </row>
    <row r="31" spans="1:18" x14ac:dyDescent="0.3">
      <c r="A31" s="8"/>
      <c r="B31" s="9"/>
      <c r="C31" s="12"/>
      <c r="D31" s="10"/>
      <c r="E31" s="10">
        <f t="shared" si="0"/>
        <v>0</v>
      </c>
      <c r="G31" s="34">
        <f>E33*$G$37</f>
        <v>0</v>
      </c>
      <c r="H31" s="34">
        <f>E33*$H$37</f>
        <v>0</v>
      </c>
      <c r="I31" s="34">
        <f>E33*$I$37</f>
        <v>0</v>
      </c>
      <c r="J31" s="34">
        <f>E33*$J$37</f>
        <v>0</v>
      </c>
      <c r="K31" s="34">
        <f>E33*$K$37</f>
        <v>0</v>
      </c>
      <c r="L31" s="34">
        <f>E33*$L$37</f>
        <v>0</v>
      </c>
      <c r="M31" s="34">
        <f>E33*$M$37</f>
        <v>0</v>
      </c>
      <c r="N31" s="34">
        <f>E33*$N$37</f>
        <v>0</v>
      </c>
      <c r="O31" s="34">
        <v>0</v>
      </c>
      <c r="P31" s="34">
        <f>E33*$P$37</f>
        <v>0</v>
      </c>
      <c r="Q31" s="34">
        <f>E33*$Q$37</f>
        <v>0</v>
      </c>
      <c r="R31" s="34">
        <f>E33*$R$37</f>
        <v>0</v>
      </c>
    </row>
    <row r="32" spans="1:18" x14ac:dyDescent="0.3">
      <c r="A32" s="25"/>
      <c r="B32" s="26" t="s">
        <v>5</v>
      </c>
      <c r="C32" s="27">
        <f>SUM(C29:C31)</f>
        <v>0</v>
      </c>
      <c r="D32" s="28">
        <f>SUM(D29:D31)</f>
        <v>0</v>
      </c>
      <c r="E32" s="28">
        <v>0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x14ac:dyDescent="0.3">
      <c r="A33" s="8"/>
      <c r="B33" s="9"/>
      <c r="C33" s="8"/>
      <c r="D33" s="13"/>
      <c r="E33" s="10"/>
      <c r="G33" s="28">
        <f>SUM(G19:G32)</f>
        <v>0</v>
      </c>
      <c r="H33" s="28">
        <f t="shared" ref="H33:R33" si="1">SUM(H19:H32)</f>
        <v>0</v>
      </c>
      <c r="I33" s="28">
        <f t="shared" si="1"/>
        <v>0</v>
      </c>
      <c r="J33" s="28">
        <f t="shared" si="1"/>
        <v>0</v>
      </c>
      <c r="K33" s="28">
        <f t="shared" si="1"/>
        <v>0</v>
      </c>
      <c r="L33" s="28">
        <f t="shared" si="1"/>
        <v>0</v>
      </c>
      <c r="M33" s="28">
        <f t="shared" si="1"/>
        <v>0</v>
      </c>
      <c r="N33" s="28">
        <f t="shared" si="1"/>
        <v>0</v>
      </c>
      <c r="O33" s="28">
        <f t="shared" si="1"/>
        <v>77348</v>
      </c>
      <c r="P33" s="28">
        <f t="shared" si="1"/>
        <v>0</v>
      </c>
      <c r="Q33" s="28">
        <f t="shared" si="1"/>
        <v>0</v>
      </c>
      <c r="R33" s="28">
        <f t="shared" si="1"/>
        <v>0</v>
      </c>
    </row>
    <row r="34" spans="1:18" x14ac:dyDescent="0.3">
      <c r="A34" s="8"/>
      <c r="B34" s="9"/>
      <c r="C34" s="8"/>
      <c r="D34" s="13"/>
      <c r="E34" s="10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pans="1:18" x14ac:dyDescent="0.3">
      <c r="A35" s="14"/>
      <c r="B35" s="15"/>
      <c r="C35" s="16">
        <f>C32+C26</f>
        <v>0</v>
      </c>
      <c r="D35" s="17">
        <f>D26+D32</f>
        <v>0</v>
      </c>
      <c r="E35" s="17">
        <f>SUM(E26:E34)</f>
        <v>0</v>
      </c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18" x14ac:dyDescent="0.3">
      <c r="A36" s="14"/>
      <c r="B36" s="15"/>
      <c r="C36" s="14"/>
      <c r="D36" s="18"/>
      <c r="E36" s="19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 x14ac:dyDescent="0.3">
      <c r="B37" s="1"/>
      <c r="D37" s="2"/>
      <c r="E37" s="2"/>
      <c r="F37" s="40" t="s">
        <v>37</v>
      </c>
      <c r="G37" s="41">
        <v>0</v>
      </c>
      <c r="H37" s="36">
        <v>128.33150000000003</v>
      </c>
      <c r="I37" s="36">
        <v>128.33150000000003</v>
      </c>
      <c r="J37" s="36">
        <v>128.33150000000003</v>
      </c>
      <c r="K37" s="36">
        <v>128.33150000000003</v>
      </c>
      <c r="L37" s="36">
        <v>89.832050000000024</v>
      </c>
      <c r="M37" s="36">
        <v>102.66520000000003</v>
      </c>
      <c r="N37" s="36">
        <v>102.66520000000003</v>
      </c>
      <c r="O37" s="36">
        <v>76.99890000000002</v>
      </c>
      <c r="P37" s="36">
        <v>89.832050000000024</v>
      </c>
      <c r="Q37" s="36">
        <v>89.832050000000024</v>
      </c>
      <c r="R37" s="36">
        <v>89.832050000000024</v>
      </c>
    </row>
    <row r="38" spans="1:18" ht="15.6" x14ac:dyDescent="0.35">
      <c r="F38" s="48" t="s">
        <v>44</v>
      </c>
    </row>
  </sheetData>
  <mergeCells count="5">
    <mergeCell ref="A2:K4"/>
    <mergeCell ref="A16:E16"/>
    <mergeCell ref="B17:E17"/>
    <mergeCell ref="A18:E18"/>
    <mergeCell ref="A8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</vt:lpstr>
      <vt:lpstr>ACTIVIDAD DE PRACTICA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2025-06-29T02:43:09Z</dcterms:created>
  <dcterms:modified xsi:type="dcterms:W3CDTF">2025-06-29T03:30:19Z</dcterms:modified>
</cp:coreProperties>
</file>