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8/"/>
    </mc:Choice>
  </mc:AlternateContent>
  <xr:revisionPtr revIDLastSave="2" documentId="8_{2587AD11-0543-4947-A516-BDD2EB91B6D9}" xr6:coauthVersionLast="47" xr6:coauthVersionMax="47" xr10:uidLastSave="{EB289EA5-2BC2-410F-B97E-E29BDB4AB871}"/>
  <bookViews>
    <workbookView xWindow="-108" yWindow="-108" windowWidth="23256" windowHeight="12456" xr2:uid="{6E8A7AA2-C7D0-4E75-9BF8-09A41C24A7C6}"/>
  </bookViews>
  <sheets>
    <sheet name="RAZONES FINANCIERAS " sheetId="1" r:id="rId1"/>
    <sheet name="OPINION CS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  <c r="D61" i="1" s="1"/>
  <c r="C58" i="1"/>
  <c r="C52" i="1"/>
  <c r="C45" i="1"/>
  <c r="C34" i="1"/>
  <c r="C28" i="1"/>
  <c r="C21" i="1"/>
  <c r="D59" i="1" l="1"/>
  <c r="D35" i="1"/>
  <c r="E65" i="1"/>
  <c r="E66" i="1" s="1"/>
</calcChain>
</file>

<file path=xl/sharedStrings.xml><?xml version="1.0" encoding="utf-8"?>
<sst xmlns="http://schemas.openxmlformats.org/spreadsheetml/2006/main" count="46" uniqueCount="43">
  <si>
    <t>BALANCE GENERAL AL 31 DE MARZO DE 2025</t>
  </si>
  <si>
    <t xml:space="preserve">ACTIVOS </t>
  </si>
  <si>
    <t xml:space="preserve">CIRCULANTES </t>
  </si>
  <si>
    <t xml:space="preserve">CAJA </t>
  </si>
  <si>
    <t xml:space="preserve">BANCOS </t>
  </si>
  <si>
    <t xml:space="preserve">CLIENTES </t>
  </si>
  <si>
    <t xml:space="preserve">IVA ACREEDITABLE </t>
  </si>
  <si>
    <t xml:space="preserve">IVA X ACREEDITAR </t>
  </si>
  <si>
    <t>DEUDORES</t>
  </si>
  <si>
    <t xml:space="preserve">FIJOS </t>
  </si>
  <si>
    <t>EQUIPO DE TRANSP</t>
  </si>
  <si>
    <t xml:space="preserve">MOB Y EQUIPO </t>
  </si>
  <si>
    <t xml:space="preserve">DIFERIDOS </t>
  </si>
  <si>
    <t xml:space="preserve">TOTAL ACTIVOS </t>
  </si>
  <si>
    <t xml:space="preserve">PASIVOS </t>
  </si>
  <si>
    <t xml:space="preserve">PROVEEDORES </t>
  </si>
  <si>
    <t>ACREEDORES DIV</t>
  </si>
  <si>
    <t xml:space="preserve">IVA TRASLADADO </t>
  </si>
  <si>
    <t xml:space="preserve">IVA X TRASLADAR </t>
  </si>
  <si>
    <t xml:space="preserve">TOTAL PASIVOS </t>
  </si>
  <si>
    <t xml:space="preserve">PATRIMONIO </t>
  </si>
  <si>
    <t xml:space="preserve">CAPITAL CONTRIBUIDO </t>
  </si>
  <si>
    <t xml:space="preserve">CAPITAL GANADO </t>
  </si>
  <si>
    <t xml:space="preserve">SUMA PASIVO MAS CAPITAL </t>
  </si>
  <si>
    <t xml:space="preserve">DIF </t>
  </si>
  <si>
    <t xml:space="preserve">NOTA: </t>
  </si>
  <si>
    <r>
      <t xml:space="preserve">EJERCICIO INTEGRADOR </t>
    </r>
    <r>
      <rPr>
        <b/>
        <sz val="36"/>
        <color rgb="FFFFC000"/>
        <rFont val="Trebuchet MS"/>
        <family val="2"/>
      </rPr>
      <t>SEMANA</t>
    </r>
    <r>
      <rPr>
        <b/>
        <sz val="36"/>
        <color theme="0"/>
        <rFont val="Trebuchet MS"/>
        <family val="2"/>
      </rPr>
      <t xml:space="preserve"> 8</t>
    </r>
  </si>
  <si>
    <t xml:space="preserve">Con las formulas previstas en la presentacion de la semana 8, aplicaremos </t>
  </si>
  <si>
    <t xml:space="preserve">las razones financieras principales, y al finalizar una opinion contable </t>
  </si>
  <si>
    <t>puedes guiarte de la opinion prevista en la pestaña OPINION CSG</t>
  </si>
  <si>
    <t>Opinión contable basada en el análisis de razones financieras</t>
  </si>
  <si>
    <t>Con base en el análisis de los estados financieros correspondientes al ejercicio fiscal terminado el 31 de diciembre de 2024, específicamente el estado de resultados y el balance general, se aplicaron diversas razones financieras con el objetivo de evaluar la situación económica y financiera de la entidad.</t>
  </si>
  <si>
    <t>Razones de liquidez</t>
  </si>
  <si>
    <r>
      <t xml:space="preserve">Se calculó un </t>
    </r>
    <r>
      <rPr>
        <b/>
        <sz val="11"/>
        <color theme="1"/>
        <rFont val="Calibri"/>
        <family val="2"/>
        <scheme val="minor"/>
      </rPr>
      <t>índice de razón circulante</t>
    </r>
    <r>
      <rPr>
        <sz val="11"/>
        <color theme="1"/>
        <rFont val="Calibri"/>
        <family val="2"/>
        <scheme val="minor"/>
      </rPr>
      <t xml:space="preserve"> de 1.8, lo cual indica que la empresa cuenta con una capacidad adecuada para cubrir sus obligaciones de corto plazo, ya que por cada peso de pasivo circulante tiene $1.80 en activos circulantes. La </t>
    </r>
    <r>
      <rPr>
        <b/>
        <sz val="11"/>
        <color theme="1"/>
        <rFont val="Calibri"/>
        <family val="2"/>
        <scheme val="minor"/>
      </rPr>
      <t>prueba ácida</t>
    </r>
    <r>
      <rPr>
        <sz val="11"/>
        <color theme="1"/>
        <rFont val="Calibri"/>
        <family val="2"/>
        <scheme val="minor"/>
      </rPr>
      <t xml:space="preserve"> fue de 1.2, lo que confirma que incluso sin considerar los inventarios, la empresa mantiene una posición solvente.</t>
    </r>
  </si>
  <si>
    <t>Razones de rentabilidad</t>
  </si>
  <si>
    <r>
      <t xml:space="preserve">El </t>
    </r>
    <r>
      <rPr>
        <b/>
        <sz val="11"/>
        <color theme="1"/>
        <rFont val="Calibri"/>
        <family val="2"/>
        <scheme val="minor"/>
      </rPr>
      <t>margen neto</t>
    </r>
    <r>
      <rPr>
        <sz val="11"/>
        <color theme="1"/>
        <rFont val="Calibri"/>
        <family val="2"/>
        <scheme val="minor"/>
      </rPr>
      <t xml:space="preserve"> fue del 12%, lo que sugiere una gestión eficiente de los gastos operativos y financieros. Por cada $100 de ventas, la empresa logra conservar $12 como utilidad neta. La </t>
    </r>
    <r>
      <rPr>
        <b/>
        <sz val="11"/>
        <color theme="1"/>
        <rFont val="Calibri"/>
        <family val="2"/>
        <scheme val="minor"/>
      </rPr>
      <t>rentabilidad sobre el capital contable (ROE)</t>
    </r>
    <r>
      <rPr>
        <sz val="11"/>
        <color theme="1"/>
        <rFont val="Calibri"/>
        <family val="2"/>
        <scheme val="minor"/>
      </rPr>
      <t xml:space="preserve"> se ubicó en 18%, lo cual representa un rendimiento atractivo para los socios. Asimismo, la </t>
    </r>
    <r>
      <rPr>
        <b/>
        <sz val="11"/>
        <color theme="1"/>
        <rFont val="Calibri"/>
        <family val="2"/>
        <scheme val="minor"/>
      </rPr>
      <t>rentabilidad sobre activos (ROA)</t>
    </r>
    <r>
      <rPr>
        <sz val="11"/>
        <color theme="1"/>
        <rFont val="Calibri"/>
        <family val="2"/>
        <scheme val="minor"/>
      </rPr>
      <t xml:space="preserve"> fue de 10%, lo que implica una correcta utilización de los recursos para generar beneficios.</t>
    </r>
  </si>
  <si>
    <t>Razones de endeudamiento</t>
  </si>
  <si>
    <r>
      <t xml:space="preserve">El </t>
    </r>
    <r>
      <rPr>
        <b/>
        <sz val="11"/>
        <color theme="1"/>
        <rFont val="Calibri"/>
        <family val="2"/>
        <scheme val="minor"/>
      </rPr>
      <t>índice de endeudamiento total</t>
    </r>
    <r>
      <rPr>
        <sz val="11"/>
        <color theme="1"/>
        <rFont val="Calibri"/>
        <family val="2"/>
        <scheme val="minor"/>
      </rPr>
      <t xml:space="preserve"> fue del 0.55, es decir, el 55% de los activos de la empresa se financian con recursos ajenos. Aunque no representa un riesgo inmediato, se sugiere mantener control sobre el nivel de deuda para no comprometer la estabilidad a largo plazo.</t>
    </r>
  </si>
  <si>
    <t>Razones de actividad</t>
  </si>
  <si>
    <r>
      <t xml:space="preserve">El </t>
    </r>
    <r>
      <rPr>
        <b/>
        <sz val="11"/>
        <color theme="1"/>
        <rFont val="Calibri"/>
        <family val="2"/>
        <scheme val="minor"/>
      </rPr>
      <t>periodo promedio de cobro</t>
    </r>
    <r>
      <rPr>
        <sz val="11"/>
        <color theme="1"/>
        <rFont val="Calibri"/>
        <family val="2"/>
        <scheme val="minor"/>
      </rPr>
      <t xml:space="preserve"> fue de 45 días, lo cual está dentro de parámetros razonables para el sector. El </t>
    </r>
    <r>
      <rPr>
        <b/>
        <sz val="11"/>
        <color theme="1"/>
        <rFont val="Calibri"/>
        <family val="2"/>
        <scheme val="minor"/>
      </rPr>
      <t>periodo promedio de inventario</t>
    </r>
    <r>
      <rPr>
        <sz val="11"/>
        <color theme="1"/>
        <rFont val="Calibri"/>
        <family val="2"/>
        <scheme val="minor"/>
      </rPr>
      <t xml:space="preserve"> fue de 60 días, indicando una rotación moderada de productos, sin señales de sobreacumulación.</t>
    </r>
  </si>
  <si>
    <t>Conclusión</t>
  </si>
  <si>
    <t>En términos generales, la situación financiera de la empresa es sólida. Las razones de liquidez y rentabilidad reflejan un desempeño operativo eficiente, mientras que el nivel de endeudamiento es manejable. No obstante, se recomienda continuar con el monitoreo periódico de las cuentas por cobrar y el inventario, a fin de mejorar la rotación de activos y fortalecer aún más la liquidez.</t>
  </si>
  <si>
    <t xml:space="preserve">EJEMPLO DE UNA OPINION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</si>
</sst>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</font>
    <font>
      <b/>
      <sz val="11"/>
      <color theme="1"/>
      <name val="Aptos narrow"/>
    </font>
    <font>
      <b/>
      <sz val="12"/>
      <color theme="1"/>
      <name val="Aptos narrow"/>
    </font>
    <font>
      <i/>
      <sz val="11"/>
      <color theme="1"/>
      <name val="Aptos narrow"/>
    </font>
    <font>
      <b/>
      <sz val="36"/>
      <color theme="0"/>
      <name val="Trebuchet MS"/>
      <family val="2"/>
    </font>
    <font>
      <b/>
      <sz val="36"/>
      <color rgb="FFFFC000"/>
      <name val="Trebuchet MS"/>
      <family val="2"/>
    </font>
    <font>
      <b/>
      <sz val="11"/>
      <color theme="1"/>
      <name val="Comic Sans MS"/>
      <family val="4"/>
    </font>
    <font>
      <b/>
      <sz val="11"/>
      <color rgb="FFFFC000"/>
      <name val="Comic Sans MS"/>
      <family val="4"/>
    </font>
    <font>
      <b/>
      <sz val="12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4E291"/>
        <bgColor rgb="FF84E291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30549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6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160020</xdr:colOff>
      <xdr:row>0</xdr:row>
      <xdr:rowOff>76200</xdr:rowOff>
    </xdr:from>
    <xdr:to>
      <xdr:col>12</xdr:col>
      <xdr:colOff>302895</xdr:colOff>
      <xdr:row>5</xdr:row>
      <xdr:rowOff>28575</xdr:rowOff>
    </xdr:to>
    <xdr:pic>
      <xdr:nvPicPr>
        <xdr:cNvPr id="2" name="Imagen 1" descr="Profile for Capacitacion educativa TOP">
          <a:extLst>
            <a:ext uri="{FF2B5EF4-FFF2-40B4-BE49-F238E27FC236}">
              <a16:creationId xmlns:a16="http://schemas.microsoft.com/office/drawing/2014/main" id="{12AD90F8-0ED1-46B7-9CFC-3B1C8F9F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3980" y="76200"/>
          <a:ext cx="93535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327899</xdr:colOff>
      <xdr:row>7</xdr:row>
      <xdr:rowOff>67664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5BABCEE-C965-464B-8354-28E692C9FE9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52110" cy="134782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fa68a8715e2ccb8/Desktop/ANDY%20CONTENIDO%20COSTOS/SEMANA%204/EJERCICIO%20ACTIVIDAD%20EN%20CLASE%20INTEG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LEMA"/>
      <sheetName val="Hoja1"/>
      <sheetName val="LIBRO DIARIO "/>
      <sheetName val="CUENTAS T"/>
      <sheetName val="BALANZA DE COMPR."/>
      <sheetName val="ER"/>
      <sheetName val="BG."/>
    </sheetNames>
    <sheetDataSet>
      <sheetData sheetId="0"/>
      <sheetData sheetId="1"/>
      <sheetData sheetId="2"/>
      <sheetData sheetId="3"/>
      <sheetData sheetId="4">
        <row r="33">
          <cell r="F33">
            <v>452120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DF40-0DD7-4EA3-BD63-BECF1ECA7A51}">
  <dimension ref="A1:P66"/>
  <sheetViews>
    <sheetView tabSelected="1" topLeftCell="A18" workbookViewId="0">
      <selection activeCell="M30" sqref="M30"/>
    </sheetView>
  </sheetViews>
  <sheetFormatPr baseColWidth="10" defaultRowHeight="14.4"/>
  <cols>
    <col min="1" max="1" width="45.77734375" bestFit="1" customWidth="1"/>
    <col min="2" max="3" width="13.44140625" bestFit="1" customWidth="1"/>
  </cols>
  <sheetData>
    <row r="1" spans="1:16">
      <c r="I1" s="14"/>
      <c r="M1" s="14"/>
      <c r="P1" s="15"/>
    </row>
    <row r="2" spans="1:16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M2" s="14"/>
      <c r="P2" s="15"/>
    </row>
    <row r="3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M3" s="14"/>
      <c r="P3" s="15"/>
    </row>
    <row r="4" spans="1:16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M4" s="14"/>
      <c r="P4" s="15"/>
    </row>
    <row r="5" spans="1:16">
      <c r="I5" s="14"/>
      <c r="M5" s="14"/>
      <c r="P5" s="15"/>
    </row>
    <row r="6" spans="1:16" ht="16.2">
      <c r="A6" s="17" t="s">
        <v>25</v>
      </c>
      <c r="B6" s="18" t="s">
        <v>27</v>
      </c>
      <c r="I6" s="14"/>
      <c r="M6" s="14"/>
      <c r="P6" s="15"/>
    </row>
    <row r="7" spans="1:16" ht="16.2">
      <c r="B7" s="18" t="s">
        <v>28</v>
      </c>
    </row>
    <row r="8" spans="1:16" ht="16.2">
      <c r="B8" s="18" t="s">
        <v>29</v>
      </c>
    </row>
    <row r="10" spans="1:16">
      <c r="A10" s="1" t="s">
        <v>0</v>
      </c>
    </row>
    <row r="12" spans="1:16">
      <c r="A12" s="2"/>
      <c r="B12" s="2">
        <v>1</v>
      </c>
      <c r="C12" s="2">
        <v>2</v>
      </c>
      <c r="D12" s="2">
        <v>3</v>
      </c>
      <c r="E12" s="2">
        <v>4</v>
      </c>
    </row>
    <row r="13" spans="1:16" ht="15.6">
      <c r="A13" s="3" t="s">
        <v>1</v>
      </c>
      <c r="B13" s="4"/>
      <c r="C13" s="4"/>
      <c r="D13" s="4"/>
      <c r="E13" s="4"/>
    </row>
    <row r="14" spans="1:16">
      <c r="A14" s="5" t="s">
        <v>2</v>
      </c>
      <c r="B14" s="4"/>
      <c r="C14" s="4"/>
      <c r="D14" s="4"/>
      <c r="E14" s="4"/>
    </row>
    <row r="15" spans="1:16">
      <c r="A15" s="6" t="s">
        <v>3</v>
      </c>
      <c r="B15" s="6">
        <v>11850</v>
      </c>
      <c r="C15" s="4"/>
      <c r="D15" s="4"/>
      <c r="E15" s="4"/>
    </row>
    <row r="16" spans="1:16">
      <c r="A16" s="6" t="s">
        <v>4</v>
      </c>
      <c r="B16" s="6">
        <v>60640</v>
      </c>
      <c r="C16" s="4"/>
      <c r="D16" s="4"/>
      <c r="E16" s="4"/>
    </row>
    <row r="17" spans="1:5">
      <c r="A17" s="6" t="s">
        <v>5</v>
      </c>
      <c r="B17" s="6">
        <v>135000</v>
      </c>
      <c r="C17" s="4"/>
      <c r="D17" s="4"/>
      <c r="E17" s="4"/>
    </row>
    <row r="18" spans="1:5">
      <c r="A18" s="6" t="s">
        <v>6</v>
      </c>
      <c r="B18" s="6">
        <v>21742.068965517243</v>
      </c>
      <c r="C18" s="4"/>
      <c r="D18" s="4"/>
      <c r="E18" s="4"/>
    </row>
    <row r="19" spans="1:5">
      <c r="A19" s="6" t="s">
        <v>7</v>
      </c>
      <c r="B19" s="6">
        <v>6206.8965517241377</v>
      </c>
      <c r="C19" s="4"/>
      <c r="D19" s="4"/>
      <c r="E19" s="4"/>
    </row>
    <row r="20" spans="1:5">
      <c r="A20" s="6" t="s">
        <v>8</v>
      </c>
      <c r="B20" s="6">
        <v>7000</v>
      </c>
      <c r="C20" s="4"/>
      <c r="D20" s="4"/>
      <c r="E20" s="4"/>
    </row>
    <row r="21" spans="1:5">
      <c r="A21" s="6"/>
      <c r="B21" s="6">
        <v>0</v>
      </c>
      <c r="C21" s="6">
        <f>SUM(B15:B21)</f>
        <v>242438.96551724139</v>
      </c>
      <c r="D21" s="4"/>
      <c r="E21" s="4"/>
    </row>
    <row r="22" spans="1:5">
      <c r="A22" s="5" t="s">
        <v>9</v>
      </c>
      <c r="B22" s="4"/>
      <c r="C22" s="4"/>
      <c r="D22" s="4"/>
      <c r="E22" s="4"/>
    </row>
    <row r="23" spans="1:5">
      <c r="A23" s="7" t="s">
        <v>10</v>
      </c>
      <c r="B23" s="8">
        <v>58793.103448275862</v>
      </c>
      <c r="C23" s="4"/>
      <c r="D23" s="4"/>
      <c r="E23" s="4"/>
    </row>
    <row r="24" spans="1:5">
      <c r="A24" s="7" t="s">
        <v>11</v>
      </c>
      <c r="B24" s="8">
        <v>15000</v>
      </c>
      <c r="C24" s="4"/>
      <c r="D24" s="4"/>
      <c r="E24" s="4"/>
    </row>
    <row r="25" spans="1:5">
      <c r="A25" s="7"/>
      <c r="B25" s="8">
        <v>0</v>
      </c>
      <c r="C25" s="4"/>
      <c r="D25" s="4"/>
      <c r="E25" s="4"/>
    </row>
    <row r="26" spans="1:5">
      <c r="A26" s="7"/>
      <c r="B26" s="8">
        <v>0</v>
      </c>
      <c r="C26" s="4"/>
      <c r="D26" s="4"/>
      <c r="E26" s="4"/>
    </row>
    <row r="27" spans="1:5">
      <c r="A27" s="7"/>
      <c r="B27" s="8">
        <v>0</v>
      </c>
      <c r="C27" s="4"/>
      <c r="D27" s="4"/>
      <c r="E27" s="4"/>
    </row>
    <row r="28" spans="1:5">
      <c r="A28" s="7"/>
      <c r="B28" s="8">
        <v>0</v>
      </c>
      <c r="C28" s="8">
        <f>SUM(B23:B28)</f>
        <v>73793.103448275855</v>
      </c>
      <c r="D28" s="4"/>
      <c r="E28" s="4"/>
    </row>
    <row r="29" spans="1:5">
      <c r="A29" s="4" t="s">
        <v>12</v>
      </c>
      <c r="B29" s="4"/>
      <c r="C29" s="4"/>
      <c r="D29" s="4"/>
      <c r="E29" s="4"/>
    </row>
    <row r="30" spans="1:5">
      <c r="A30" s="9"/>
      <c r="B30" s="10">
        <v>0</v>
      </c>
      <c r="C30" s="4"/>
      <c r="D30" s="4"/>
      <c r="E30" s="4"/>
    </row>
    <row r="31" spans="1:5">
      <c r="A31" s="9"/>
      <c r="B31" s="10">
        <v>0</v>
      </c>
      <c r="C31" s="4"/>
      <c r="D31" s="4"/>
      <c r="E31" s="4"/>
    </row>
    <row r="32" spans="1:5">
      <c r="A32" s="9"/>
      <c r="B32" s="10">
        <v>0</v>
      </c>
      <c r="C32" s="4"/>
      <c r="D32" s="4"/>
      <c r="E32" s="4"/>
    </row>
    <row r="33" spans="1:5">
      <c r="A33" s="9"/>
      <c r="B33" s="10">
        <v>0</v>
      </c>
      <c r="C33" s="4"/>
      <c r="D33" s="4"/>
      <c r="E33" s="4"/>
    </row>
    <row r="34" spans="1:5">
      <c r="A34" s="9"/>
      <c r="B34" s="10">
        <v>0</v>
      </c>
      <c r="C34" s="10">
        <f>SUM(B30:B34)</f>
        <v>0</v>
      </c>
      <c r="D34" s="4"/>
      <c r="E34" s="4"/>
    </row>
    <row r="35" spans="1:5">
      <c r="A35" s="11" t="s">
        <v>13</v>
      </c>
      <c r="B35" s="11"/>
      <c r="C35" s="11"/>
      <c r="D35" s="12">
        <f>C21+C28+C34</f>
        <v>316232.06896551722</v>
      </c>
      <c r="E35" s="4"/>
    </row>
    <row r="36" spans="1:5">
      <c r="A36" s="4"/>
      <c r="B36" s="4"/>
      <c r="C36" s="4"/>
      <c r="D36" s="4"/>
      <c r="E36" s="4"/>
    </row>
    <row r="37" spans="1:5" ht="15.6">
      <c r="A37" s="3" t="s">
        <v>14</v>
      </c>
      <c r="B37" s="4"/>
      <c r="C37" s="4"/>
      <c r="D37" s="4"/>
      <c r="E37" s="4"/>
    </row>
    <row r="38" spans="1:5">
      <c r="A38" s="5" t="s">
        <v>2</v>
      </c>
      <c r="B38" s="4"/>
      <c r="C38" s="4"/>
      <c r="D38" s="4"/>
      <c r="E38" s="4"/>
    </row>
    <row r="39" spans="1:5">
      <c r="A39" s="6" t="s">
        <v>15</v>
      </c>
      <c r="B39" s="6">
        <v>45000</v>
      </c>
      <c r="C39" s="4"/>
      <c r="D39" s="4"/>
      <c r="E39" s="4"/>
    </row>
    <row r="40" spans="1:5">
      <c r="A40" s="6" t="s">
        <v>16</v>
      </c>
      <c r="B40" s="6">
        <v>48000</v>
      </c>
      <c r="C40" s="4"/>
      <c r="D40" s="4"/>
      <c r="E40" s="4"/>
    </row>
    <row r="41" spans="1:5">
      <c r="A41" s="6" t="s">
        <v>17</v>
      </c>
      <c r="B41" s="6">
        <v>29257.931034482757</v>
      </c>
      <c r="C41" s="4"/>
      <c r="D41" s="4"/>
      <c r="E41" s="4"/>
    </row>
    <row r="42" spans="1:5">
      <c r="A42" s="6" t="s">
        <v>18</v>
      </c>
      <c r="B42" s="6">
        <v>5517.241379310346</v>
      </c>
      <c r="C42" s="4"/>
      <c r="D42" s="4"/>
      <c r="E42" s="4"/>
    </row>
    <row r="43" spans="1:5">
      <c r="A43" s="6"/>
      <c r="B43" s="6">
        <v>0</v>
      </c>
      <c r="C43" s="4"/>
      <c r="D43" s="4"/>
      <c r="E43" s="4"/>
    </row>
    <row r="44" spans="1:5">
      <c r="A44" s="6"/>
      <c r="B44" s="6">
        <v>0</v>
      </c>
      <c r="C44" s="4"/>
      <c r="D44" s="4"/>
      <c r="E44" s="4"/>
    </row>
    <row r="45" spans="1:5">
      <c r="A45" s="6"/>
      <c r="B45" s="6">
        <v>0</v>
      </c>
      <c r="C45" s="6">
        <f>SUM(B39:B45)</f>
        <v>127775.1724137931</v>
      </c>
      <c r="D45" s="4"/>
      <c r="E45" s="4"/>
    </row>
    <row r="46" spans="1:5">
      <c r="A46" s="4" t="s">
        <v>9</v>
      </c>
      <c r="B46" s="4"/>
      <c r="C46" s="4"/>
      <c r="D46" s="4"/>
      <c r="E46" s="4"/>
    </row>
    <row r="47" spans="1:5">
      <c r="A47" s="7"/>
      <c r="B47" s="8">
        <v>0</v>
      </c>
      <c r="C47" s="4"/>
      <c r="D47" s="4"/>
      <c r="E47" s="4"/>
    </row>
    <row r="48" spans="1:5">
      <c r="A48" s="7"/>
      <c r="B48" s="8">
        <v>0</v>
      </c>
      <c r="C48" s="4"/>
      <c r="D48" s="4"/>
      <c r="E48" s="4"/>
    </row>
    <row r="49" spans="1:5">
      <c r="A49" s="7"/>
      <c r="B49" s="8">
        <v>0</v>
      </c>
      <c r="C49" s="4"/>
      <c r="D49" s="4"/>
      <c r="E49" s="4"/>
    </row>
    <row r="50" spans="1:5">
      <c r="A50" s="7"/>
      <c r="B50" s="8">
        <v>0</v>
      </c>
      <c r="C50" s="4"/>
      <c r="D50" s="4"/>
      <c r="E50" s="4"/>
    </row>
    <row r="51" spans="1:5">
      <c r="A51" s="7"/>
      <c r="B51" s="8">
        <v>0</v>
      </c>
      <c r="C51" s="4"/>
      <c r="D51" s="4"/>
      <c r="E51" s="4"/>
    </row>
    <row r="52" spans="1:5">
      <c r="A52" s="7"/>
      <c r="B52" s="8">
        <v>0</v>
      </c>
      <c r="C52" s="8">
        <f>SUM(B47:B52)</f>
        <v>0</v>
      </c>
      <c r="D52" s="4"/>
      <c r="E52" s="4"/>
    </row>
    <row r="53" spans="1:5">
      <c r="A53" s="4" t="s">
        <v>12</v>
      </c>
      <c r="B53" s="4"/>
      <c r="C53" s="4"/>
      <c r="D53" s="4"/>
      <c r="E53" s="4"/>
    </row>
    <row r="54" spans="1:5">
      <c r="A54" s="9"/>
      <c r="B54" s="10">
        <v>0</v>
      </c>
      <c r="C54" s="4"/>
      <c r="D54" s="4"/>
      <c r="E54" s="4"/>
    </row>
    <row r="55" spans="1:5">
      <c r="A55" s="9"/>
      <c r="B55" s="10">
        <v>0</v>
      </c>
      <c r="C55" s="4"/>
      <c r="D55" s="4"/>
      <c r="E55" s="4"/>
    </row>
    <row r="56" spans="1:5">
      <c r="A56" s="9"/>
      <c r="B56" s="10">
        <v>0</v>
      </c>
      <c r="C56" s="4"/>
      <c r="D56" s="4"/>
      <c r="E56" s="4"/>
    </row>
    <row r="57" spans="1:5">
      <c r="A57" s="9"/>
      <c r="B57" s="10">
        <v>0</v>
      </c>
      <c r="C57" s="4"/>
      <c r="D57" s="4"/>
      <c r="E57" s="4"/>
    </row>
    <row r="58" spans="1:5">
      <c r="A58" s="9"/>
      <c r="B58" s="10">
        <v>0</v>
      </c>
      <c r="C58" s="10">
        <f>SUM(B54:B58)</f>
        <v>0</v>
      </c>
      <c r="D58" s="4"/>
      <c r="E58" s="4"/>
    </row>
    <row r="59" spans="1:5">
      <c r="A59" s="11" t="s">
        <v>19</v>
      </c>
      <c r="B59" s="11"/>
      <c r="C59" s="11"/>
      <c r="D59" s="12">
        <f>C45+C52+C58</f>
        <v>127775.1724137931</v>
      </c>
      <c r="E59" s="4"/>
    </row>
    <row r="60" spans="1:5">
      <c r="A60" s="4"/>
      <c r="B60" s="4"/>
      <c r="C60" s="4"/>
      <c r="D60" s="4"/>
      <c r="E60" s="4"/>
    </row>
    <row r="61" spans="1:5">
      <c r="A61" s="11" t="s">
        <v>20</v>
      </c>
      <c r="B61" s="11"/>
      <c r="C61" s="12"/>
      <c r="D61" s="12">
        <f>B62+B63</f>
        <v>533576.89655172417</v>
      </c>
      <c r="E61" s="4"/>
    </row>
    <row r="62" spans="1:5">
      <c r="A62" s="9" t="s">
        <v>21</v>
      </c>
      <c r="B62" s="10">
        <f>'[1]BALANZA DE COMPR.'!F33</f>
        <v>452120</v>
      </c>
      <c r="C62" s="4"/>
      <c r="D62" s="4"/>
      <c r="E62" s="4"/>
    </row>
    <row r="63" spans="1:5">
      <c r="A63" s="9" t="s">
        <v>22</v>
      </c>
      <c r="B63" s="10">
        <v>81456.896551724145</v>
      </c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11" t="s">
        <v>23</v>
      </c>
      <c r="B65" s="11"/>
      <c r="C65" s="11"/>
      <c r="D65" s="11"/>
      <c r="E65" s="12">
        <f>D59+D61</f>
        <v>661352.06896551722</v>
      </c>
    </row>
    <row r="66" spans="1:5">
      <c r="A66" t="s">
        <v>24</v>
      </c>
      <c r="E66" s="13">
        <f>E65-D35</f>
        <v>345120</v>
      </c>
    </row>
  </sheetData>
  <mergeCells count="1">
    <mergeCell ref="A2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4B7A-719D-4B99-AD2C-A29779E83012}">
  <dimension ref="A10:A23"/>
  <sheetViews>
    <sheetView showGridLines="0" zoomScale="75" workbookViewId="0"/>
  </sheetViews>
  <sheetFormatPr baseColWidth="10" defaultRowHeight="14.4"/>
  <cols>
    <col min="1" max="1" width="99" customWidth="1"/>
  </cols>
  <sheetData>
    <row r="10" spans="1:1" ht="16.2">
      <c r="A10" s="18" t="s">
        <v>42</v>
      </c>
    </row>
    <row r="12" spans="1:1" ht="15.6">
      <c r="A12" s="21" t="s">
        <v>30</v>
      </c>
    </row>
    <row r="13" spans="1:1" ht="43.2">
      <c r="A13" s="20" t="s">
        <v>31</v>
      </c>
    </row>
    <row r="14" spans="1:1" ht="15.6">
      <c r="A14" s="21" t="s">
        <v>32</v>
      </c>
    </row>
    <row r="15" spans="1:1" ht="57.6">
      <c r="A15" s="20" t="s">
        <v>33</v>
      </c>
    </row>
    <row r="16" spans="1:1" ht="15.6">
      <c r="A16" s="21" t="s">
        <v>34</v>
      </c>
    </row>
    <row r="17" spans="1:1" ht="57.6">
      <c r="A17" s="20" t="s">
        <v>35</v>
      </c>
    </row>
    <row r="18" spans="1:1" ht="15.6">
      <c r="A18" s="21" t="s">
        <v>36</v>
      </c>
    </row>
    <row r="19" spans="1:1" ht="43.2">
      <c r="A19" s="20" t="s">
        <v>37</v>
      </c>
    </row>
    <row r="20" spans="1:1" ht="15.6">
      <c r="A20" s="21" t="s">
        <v>38</v>
      </c>
    </row>
    <row r="21" spans="1:1" ht="43.2">
      <c r="A21" s="20" t="s">
        <v>39</v>
      </c>
    </row>
    <row r="22" spans="1:1">
      <c r="A22" s="19" t="s">
        <v>40</v>
      </c>
    </row>
    <row r="23" spans="1:1" ht="57.6">
      <c r="A23" s="20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RAZONES FINANCIERAS </vt:lpstr>
      <vt:lpstr>OPINION CSG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2025-06-14T04:52:53Z</dcterms:created>
  <dcterms:modified xsi:type="dcterms:W3CDTF">2025-06-16T04:15:08Z</dcterms:modified>
</cp:coreProperties>
</file>