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bfa68a8715e2ccb8/Desktop/ANDY CONTENIDO COSTOS/SEMANA 5/"/>
    </mc:Choice>
  </mc:AlternateContent>
  <xr:revisionPtr revIDLastSave="0" documentId="8_{7C754862-11C8-4716-8745-8014C4EA1851}" xr6:coauthVersionLast="47" xr6:coauthVersionMax="47" xr10:uidLastSave="{00000000-0000-0000-0000-000000000000}"/>
  <bookViews>
    <workbookView xWindow="-108" yWindow="-108" windowWidth="23256" windowHeight="12456" xr2:uid="{19538B45-C026-4793-B934-3183CED335F8}"/>
  </bookViews>
  <sheets>
    <sheet name="FORMATO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3" i="1" l="1"/>
  <c r="R39" i="1"/>
  <c r="R38" i="1"/>
  <c r="R35" i="1"/>
  <c r="R36" i="1" s="1"/>
  <c r="R27" i="1"/>
  <c r="R26" i="1"/>
  <c r="R25" i="1"/>
  <c r="R24" i="1"/>
  <c r="G54" i="1"/>
  <c r="G49" i="1"/>
  <c r="R32" i="1" s="1"/>
  <c r="G43" i="1"/>
  <c r="R31" i="1" s="1"/>
  <c r="F36" i="1"/>
  <c r="F33" i="1"/>
  <c r="G28" i="1"/>
  <c r="H29" i="1" s="1"/>
  <c r="R28" i="1" l="1"/>
  <c r="G37" i="1"/>
  <c r="G38" i="1" s="1"/>
  <c r="H40" i="1" s="1"/>
  <c r="R29" i="1" s="1"/>
  <c r="R30" i="1" s="1"/>
  <c r="R34" i="1" s="1"/>
  <c r="R37" i="1" s="1"/>
  <c r="R40" i="1" s="1"/>
  <c r="R42" i="1" s="1"/>
  <c r="H42" i="1"/>
  <c r="H41" i="1" l="1"/>
  <c r="H59" i="1" s="1"/>
  <c r="H61" i="1" s="1"/>
  <c r="H64" i="1" s="1"/>
</calcChain>
</file>

<file path=xl/sharedStrings.xml><?xml version="1.0" encoding="utf-8"?>
<sst xmlns="http://schemas.openxmlformats.org/spreadsheetml/2006/main" count="166" uniqueCount="102">
  <si>
    <t>Los estados financieros son documentos que recogen todas las operaciones de las empresas durante un periodo determinado. Cuánto se ha facturado, cuál es el balance total de compras, qué cantidad debe un proveedor, cuánto queda por amortizar de un préstamo, cuál es el importe pagado en cuotas a la seguridad social por mis trabajadores, etc, son operaciones comunes en el día a día de una empresa.</t>
  </si>
  <si>
    <r>
      <rPr>
        <sz val="11"/>
        <color rgb="FF222222"/>
        <rFont val="Arial"/>
        <family val="2"/>
      </rPr>
      <t>Pero toda esta información está desagregada y aunque es útil, tiene mucho </t>
    </r>
    <r>
      <rPr>
        <sz val="11"/>
        <color rgb="FF222222"/>
        <rFont val="Arial"/>
        <family val="2"/>
      </rPr>
      <t>más valor conocer la información de manera agrupada y global</t>
    </r>
    <r>
      <rPr>
        <sz val="11"/>
        <color rgb="FF222222"/>
        <rFont val="Arial"/>
        <family val="2"/>
      </rPr>
      <t>.  Y saber, por ejemplo, cuál ha sido el beneficio, a cuánto asciende el activo total de mi empresa, qué deudas vencen en el plazo de un año, etc., .</t>
    </r>
  </si>
  <si>
    <t xml:space="preserve">ESTADO DE RESULTADOS </t>
  </si>
  <si>
    <t>REB SOBRE COMPRAS</t>
  </si>
  <si>
    <t>GASTOS DE ADMON</t>
  </si>
  <si>
    <t xml:space="preserve">LOS ESTADOS FINANCIEROS </t>
  </si>
  <si>
    <t>EL ESTADO DE RESULTADOS DETERMINA TU PERDIDA O TU GANANCIA A PARTIR DE TUS INGRESOS (VENTAS), TUS COMPRAS Y TUS GASTOS REGISTRADOS A UN PERIODO DETERMINADO</t>
  </si>
  <si>
    <t>ESTADO DE RESULTADOS</t>
  </si>
  <si>
    <t>VENTAS</t>
  </si>
  <si>
    <t>-</t>
  </si>
  <si>
    <t>DEV SOBRE VENTAS</t>
  </si>
  <si>
    <t>REB SOBRE VENTAS</t>
  </si>
  <si>
    <t>DESC SOBRE VENTAS</t>
  </si>
  <si>
    <t>=</t>
  </si>
  <si>
    <t>VENTAS NETAS</t>
  </si>
  <si>
    <t>INV INICIAL</t>
  </si>
  <si>
    <t>COMPRAS</t>
  </si>
  <si>
    <t>+</t>
  </si>
  <si>
    <t>GASTOS DE COMPRA</t>
  </si>
  <si>
    <t>(+)</t>
  </si>
  <si>
    <t>(-)</t>
  </si>
  <si>
    <t>COMPRAS TOTALES</t>
  </si>
  <si>
    <t>DEV SOBRE COMPRAS</t>
  </si>
  <si>
    <t>DESC SOBRE COMPRAS</t>
  </si>
  <si>
    <t>COMPRAS NETAS</t>
  </si>
  <si>
    <t>TOTAL DE MERCANCIA</t>
  </si>
  <si>
    <t>INV FINAL</t>
  </si>
  <si>
    <t>COSTO DE VENTA</t>
  </si>
  <si>
    <t>UTILIDAD BRUTA</t>
  </si>
  <si>
    <t>GASTOS DE OPERACIÓN</t>
  </si>
  <si>
    <t>GASTOS DE VENTA</t>
  </si>
  <si>
    <t>RENTA DEL ALMACEN</t>
  </si>
  <si>
    <t>PROPAGANDA Y PUBLICIDAD</t>
  </si>
  <si>
    <t>SUELDOS DE AGENTES Y DEPENDIENTES</t>
  </si>
  <si>
    <t>COMISIONES DE AGENTES Y DEP.</t>
  </si>
  <si>
    <t>PAGO DE ELECTRICIDAD</t>
  </si>
  <si>
    <t>RENTA DE OFICINA</t>
  </si>
  <si>
    <t>SUELDOS ADMINISTRATIVOS</t>
  </si>
  <si>
    <t>PAPELERIA Y UTILES</t>
  </si>
  <si>
    <t>GASTOS FINANCIEROS</t>
  </si>
  <si>
    <t>INTERESES PAGADOS</t>
  </si>
  <si>
    <t>PRODUCTOS FINANCIEROS</t>
  </si>
  <si>
    <t>PERDIDAS EN CAMBIO</t>
  </si>
  <si>
    <t>GASTOS DE SITUACION</t>
  </si>
  <si>
    <t>UTILIDAD DE LA OPERACIÓN</t>
  </si>
  <si>
    <t>OTROS GASTOS</t>
  </si>
  <si>
    <t>UTILIDAD ANTES DE ISR Y PTU</t>
  </si>
  <si>
    <t>PTU</t>
  </si>
  <si>
    <t>ISR</t>
  </si>
  <si>
    <t>UTILIDAD NETA</t>
  </si>
  <si>
    <t xml:space="preserve">FORMA DE PRESENTARSE. </t>
  </si>
  <si>
    <t xml:space="preserve">DETALLADO </t>
  </si>
  <si>
    <t xml:space="preserve">FECHA </t>
  </si>
  <si>
    <t>EMPRESA</t>
  </si>
  <si>
    <t xml:space="preserve">CONCEPTO </t>
  </si>
  <si>
    <t>Todos los ingresos que obtengo por</t>
  </si>
  <si>
    <t>la venta o la prestacion de un producto o servicio</t>
  </si>
  <si>
    <t>las devoluciones a productos que nos hacen los clientes</t>
  </si>
  <si>
    <t>REBAJAS SOBRE VENTA</t>
  </si>
  <si>
    <t>Es una reduccion en el precio de venta que se le otorga</t>
  </si>
  <si>
    <t>al cliente</t>
  </si>
  <si>
    <t>DESCUENTOS SOBRE VENTA</t>
  </si>
  <si>
    <t>Es una reduccion en el precio del producto</t>
  </si>
  <si>
    <t>las ventas menos las devoluciones, rebajas y descuentos sobre ventas</t>
  </si>
  <si>
    <t>INVENTARIO INICIAL</t>
  </si>
  <si>
    <t>Como inicio mi inventario o almacen al inicio del periodo</t>
  </si>
  <si>
    <t>todas aquellas adquisiones de mercancia</t>
  </si>
  <si>
    <t>Gastos DE COMPRA</t>
  </si>
  <si>
    <t>los desembolsos que hubieron para adquirir mi mercancia</t>
  </si>
  <si>
    <t>DEV SOBRE COMPRA</t>
  </si>
  <si>
    <t>Suceden cuando devuelvo mercancias al proveedor</t>
  </si>
  <si>
    <t>REBAJAS SOBRE COMPRA</t>
  </si>
  <si>
    <t>Surgen cuando me hacen una reduccion en mi factura de compra posterior al adquirir la mercancia</t>
  </si>
  <si>
    <t>DESCUENTOS SOBRE COMPRAS</t>
  </si>
  <si>
    <t>Al momento de adquirir el producto me hacen un descuento</t>
  </si>
  <si>
    <t>COMPRAS NETAS:</t>
  </si>
  <si>
    <t>Las compras totales menos las devoluciones rebajas y descuentos sobre compras</t>
  </si>
  <si>
    <t>Compras netas + inventario inicial</t>
  </si>
  <si>
    <t>Como quedo mi inventario al cierre del ejercicio</t>
  </si>
  <si>
    <t>Costo de lo que nos sale producir y posteriormente vender</t>
  </si>
  <si>
    <t xml:space="preserve">DEFINICIONES DE APOYO </t>
  </si>
  <si>
    <t>Importe</t>
  </si>
  <si>
    <t>Ventas</t>
  </si>
  <si>
    <t>DES/VENTAS</t>
  </si>
  <si>
    <t>(=)</t>
  </si>
  <si>
    <t>Ventas netas</t>
  </si>
  <si>
    <t>Costo de ventas</t>
  </si>
  <si>
    <t>Utilidad bruta</t>
  </si>
  <si>
    <t>Gastos de venta</t>
  </si>
  <si>
    <t>Gastos Administrativos</t>
  </si>
  <si>
    <t>Utilidad de Operación</t>
  </si>
  <si>
    <t>Productos Financieros</t>
  </si>
  <si>
    <t>Gastos Financieros</t>
  </si>
  <si>
    <t>utilidad o perdida antes de impuestos ala utilidad</t>
  </si>
  <si>
    <t>Impuestos a la utilidad</t>
  </si>
  <si>
    <t>utilidad o perdida antes de operaciones discuntunuas</t>
  </si>
  <si>
    <t>operaciones discontinuadas</t>
  </si>
  <si>
    <t>RESULTADO INTEGRAL</t>
  </si>
  <si>
    <t xml:space="preserve">FORMATO RESUMEN </t>
  </si>
  <si>
    <t>REB S/VENTAS</t>
  </si>
  <si>
    <t>DEV S/VENTAS</t>
  </si>
  <si>
    <t xml:space="preserve">otros gastos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</si>
</sst>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rgb="FF222222"/>
      <name val="Arial"/>
      <family val="2"/>
    </font>
    <font>
      <b/>
      <sz val="14"/>
      <color theme="1"/>
      <name val="Comic Sans MS"/>
      <family val="4"/>
    </font>
    <font>
      <sz val="11"/>
      <color rgb="FF000000"/>
      <name val="Arial"/>
      <family val="2"/>
    </font>
    <font>
      <sz val="11"/>
      <color theme="1"/>
      <name val="Arial"/>
      <family val="2"/>
    </font>
    <font>
      <b/>
      <sz val="10"/>
      <color rgb="FFFFC000"/>
      <name val="Comic Sans MS"/>
      <family val="4"/>
    </font>
    <font>
      <b/>
      <sz val="14"/>
      <color theme="0"/>
      <name val="Comic Sans MS"/>
      <family val="4"/>
    </font>
    <font>
      <b/>
      <sz val="18"/>
      <color theme="1"/>
      <name val="Calibri"/>
      <family val="2"/>
      <scheme val="minor"/>
    </font>
    <font>
      <sz val="28"/>
      <color theme="1"/>
      <name val="Calibri"/>
      <family val="2"/>
      <scheme val="minor"/>
    </font>
    <font>
      <b/>
      <sz val="14"/>
      <color theme="0"/>
      <name val="Calibri"/>
      <family val="2"/>
      <scheme val="minor"/>
    </font>
    <font>
      <b/>
      <sz val="24"/>
      <color theme="1"/>
      <name val="Calibri"/>
      <family val="2"/>
      <scheme val="minor"/>
    </font>
    <font>
      <b/>
      <sz val="28"/>
      <color theme="1"/>
      <name val="Calibri"/>
      <family val="2"/>
      <scheme val="minor"/>
    </font>
    <font>
      <b/>
      <sz val="36"/>
      <color theme="1"/>
      <name val="Calibri"/>
      <family val="2"/>
      <scheme val="minor"/>
    </font>
    <font>
      <b/>
      <sz val="11"/>
      <color theme="1"/>
      <name val="Comic Sans MS"/>
      <family val="4"/>
    </font>
    <font>
      <b/>
      <i/>
      <sz val="12"/>
      <color theme="1"/>
      <name val="Arial"/>
      <family val="2"/>
    </font>
    <font>
      <b/>
      <sz val="20"/>
      <color theme="0"/>
      <name val="Calibri"/>
      <family val="2"/>
      <scheme val="minor"/>
    </font>
    <font>
      <b/>
      <sz val="12"/>
      <color theme="0"/>
      <name val="Calibri"/>
      <family val="2"/>
      <scheme val="minor"/>
    </font>
  </fonts>
  <fills count="9">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CFE2F3"/>
        <bgColor indexed="64"/>
      </patternFill>
    </fill>
    <fill>
      <patternFill patternType="solid">
        <fgColor theme="8" tint="-0.249977111117893"/>
        <bgColor indexed="64"/>
      </patternFill>
    </fill>
  </fills>
  <borders count="16">
    <border>
      <left/>
      <right/>
      <top/>
      <bottom/>
      <diagonal/>
    </border>
    <border>
      <left style="medium">
        <color rgb="FFCCCCCC"/>
      </left>
      <right style="medium">
        <color rgb="FFCCCCCC"/>
      </right>
      <top style="medium">
        <color rgb="FFCCCCCC"/>
      </top>
      <bottom style="medium">
        <color rgb="FFCCCCCC"/>
      </bottom>
      <diagonal/>
    </border>
    <border>
      <left/>
      <right/>
      <top/>
      <bottom style="thick">
        <color indexed="64"/>
      </bottom>
      <diagonal/>
    </border>
    <border>
      <left/>
      <right/>
      <top style="thick">
        <color indexed="64"/>
      </top>
      <bottom style="thick">
        <color indexed="64"/>
      </bottom>
      <diagonal/>
    </border>
    <border>
      <left style="thick">
        <color theme="0" tint="-4.9989318521683403E-2"/>
      </left>
      <right style="thick">
        <color theme="0" tint="-4.9989318521683403E-2"/>
      </right>
      <top style="thick">
        <color theme="0" tint="-4.9989318521683403E-2"/>
      </top>
      <bottom style="thick">
        <color theme="0" tint="-4.9989318521683403E-2"/>
      </bottom>
      <diagonal/>
    </border>
    <border>
      <left style="thin">
        <color indexed="64"/>
      </left>
      <right style="thin">
        <color indexed="64"/>
      </right>
      <top style="thin">
        <color indexed="64"/>
      </top>
      <bottom/>
      <diagonal/>
    </border>
    <border>
      <left style="thick">
        <color theme="0" tint="-4.9989318521683403E-2"/>
      </left>
      <right style="thick">
        <color theme="0" tint="-4.9989318521683403E-2"/>
      </right>
      <top style="thick">
        <color theme="0" tint="-4.9989318521683403E-2"/>
      </top>
      <bottom/>
      <diagonal/>
    </border>
    <border>
      <left style="thick">
        <color theme="0" tint="-4.9989318521683403E-2"/>
      </left>
      <right style="thick">
        <color theme="0" tint="-4.9989318521683403E-2"/>
      </right>
      <top/>
      <bottom style="thick">
        <color theme="0" tint="-4.9989318521683403E-2"/>
      </bottom>
      <diagonal/>
    </border>
    <border>
      <left style="thick">
        <color theme="0" tint="-4.9989318521683403E-2"/>
      </left>
      <right style="thick">
        <color theme="0" tint="-4.9989318521683403E-2"/>
      </right>
      <top style="thick">
        <color theme="0" tint="-4.9989318521683403E-2"/>
      </top>
      <bottom style="thick">
        <color theme="1"/>
      </bottom>
      <diagonal/>
    </border>
    <border>
      <left style="thick">
        <color theme="0" tint="-4.9989318521683403E-2"/>
      </left>
      <right style="thick">
        <color theme="0" tint="-4.9989318521683403E-2"/>
      </right>
      <top/>
      <bottom style="thick">
        <color theme="1"/>
      </bottom>
      <diagonal/>
    </border>
    <border>
      <left style="thick">
        <color theme="0" tint="-4.9989318521683403E-2"/>
      </left>
      <right style="thick">
        <color theme="0" tint="-4.9989318521683403E-2"/>
      </right>
      <top style="thick">
        <color theme="1"/>
      </top>
      <bottom/>
      <diagonal/>
    </border>
    <border>
      <left style="thick">
        <color theme="0" tint="-4.9989318521683403E-2"/>
      </left>
      <right style="thick">
        <color theme="0" tint="-4.9989318521683403E-2"/>
      </right>
      <top style="thick">
        <color theme="1"/>
      </top>
      <bottom style="thick">
        <color theme="1"/>
      </bottom>
      <diagonal/>
    </border>
    <border>
      <left style="thick">
        <color theme="0" tint="-4.9989318521683403E-2"/>
      </left>
      <right style="thick">
        <color theme="0" tint="-4.9989318521683403E-2"/>
      </right>
      <top/>
      <bottom/>
      <diagonal/>
    </border>
    <border>
      <left style="thick">
        <color theme="0" tint="-4.9989318521683403E-2"/>
      </left>
      <right style="thick">
        <color theme="0" tint="-4.9989318521683403E-2"/>
      </right>
      <top style="thick">
        <color theme="1"/>
      </top>
      <bottom style="double">
        <color theme="1"/>
      </bottom>
      <diagonal/>
    </border>
    <border>
      <left/>
      <right/>
      <top style="thick">
        <color indexed="64"/>
      </top>
      <bottom style="thick">
        <color theme="1"/>
      </bottom>
      <diagonal/>
    </border>
    <border>
      <left/>
      <right/>
      <top/>
      <bottom style="thick">
        <color theme="1"/>
      </bottom>
      <diagonal/>
    </border>
  </borders>
  <cellStyleXfs count="2">
    <xf numFmtId="0" fontId="0" fillId="0" borderId="0"/>
    <xf numFmtId="44" fontId="1" fillId="0" borderId="0" applyFont="0" applyFill="0" applyBorder="0" applyAlignment="0" applyProtection="0"/>
  </cellStyleXfs>
  <cellXfs count="77">
    <xf numFmtId="0" fontId="0" fillId="0" borderId="0" xfId="0"/>
    <xf numFmtId="0" fontId="4" fillId="0" borderId="0" xfId="0" applyFont="1" applyAlignment="1">
      <alignment vertical="center" wrapText="1"/>
    </xf>
    <xf numFmtId="0" fontId="0" fillId="0" borderId="0" xfId="0" applyAlignment="1"/>
    <xf numFmtId="0" fontId="4" fillId="0" borderId="0" xfId="0" applyFont="1" applyAlignment="1">
      <alignment horizontal="left" vertical="center" wrapText="1"/>
    </xf>
    <xf numFmtId="0" fontId="6" fillId="0" borderId="0" xfId="0" applyFont="1" applyAlignment="1">
      <alignment horizontal="left" vertical="center" wrapText="1" readingOrder="1"/>
    </xf>
    <xf numFmtId="0" fontId="2" fillId="0" borderId="0" xfId="0" applyFont="1"/>
    <xf numFmtId="0" fontId="9" fillId="3" borderId="0" xfId="0" applyFont="1" applyFill="1"/>
    <xf numFmtId="0" fontId="0" fillId="0" borderId="2" xfId="0" applyBorder="1"/>
    <xf numFmtId="0" fontId="0" fillId="0" borderId="3" xfId="0" applyBorder="1"/>
    <xf numFmtId="0" fontId="3" fillId="2" borderId="0" xfId="0" applyFont="1" applyFill="1"/>
    <xf numFmtId="0" fontId="12" fillId="2" borderId="0" xfId="0" applyFont="1" applyFill="1"/>
    <xf numFmtId="0" fontId="12" fillId="2" borderId="5" xfId="0" applyFont="1" applyFill="1" applyBorder="1"/>
    <xf numFmtId="0" fontId="0" fillId="4" borderId="4" xfId="0" applyFill="1" applyBorder="1"/>
    <xf numFmtId="0" fontId="11" fillId="4" borderId="4" xfId="0" applyFont="1" applyFill="1" applyBorder="1" applyAlignment="1">
      <alignment horizontal="right"/>
    </xf>
    <xf numFmtId="0" fontId="0" fillId="4" borderId="6" xfId="0" applyFill="1" applyBorder="1"/>
    <xf numFmtId="0" fontId="0" fillId="4" borderId="7" xfId="0" applyFill="1" applyBorder="1"/>
    <xf numFmtId="0" fontId="0" fillId="4" borderId="8" xfId="0" applyFill="1" applyBorder="1"/>
    <xf numFmtId="44" fontId="0" fillId="4" borderId="4" xfId="1" applyFont="1" applyFill="1" applyBorder="1"/>
    <xf numFmtId="44" fontId="0" fillId="4" borderId="8" xfId="1" applyFont="1" applyFill="1" applyBorder="1"/>
    <xf numFmtId="44" fontId="0" fillId="4" borderId="8" xfId="0" applyNumberFormat="1" applyFill="1" applyBorder="1"/>
    <xf numFmtId="0" fontId="11" fillId="4" borderId="7" xfId="0" applyFont="1" applyFill="1" applyBorder="1" applyAlignment="1">
      <alignment horizontal="right"/>
    </xf>
    <xf numFmtId="0" fontId="11" fillId="4" borderId="8" xfId="0" applyFont="1" applyFill="1" applyBorder="1" applyAlignment="1">
      <alignment horizontal="right"/>
    </xf>
    <xf numFmtId="0" fontId="0" fillId="4" borderId="9" xfId="0" applyFill="1" applyBorder="1"/>
    <xf numFmtId="8" fontId="0" fillId="4" borderId="8" xfId="0" applyNumberFormat="1" applyFill="1" applyBorder="1"/>
    <xf numFmtId="0" fontId="13" fillId="4" borderId="10" xfId="0" applyFont="1" applyFill="1" applyBorder="1" applyAlignment="1">
      <alignment horizontal="center"/>
    </xf>
    <xf numFmtId="0" fontId="13" fillId="4" borderId="7" xfId="0" applyFont="1" applyFill="1" applyBorder="1" applyAlignment="1">
      <alignment horizontal="center"/>
    </xf>
    <xf numFmtId="8" fontId="2" fillId="5" borderId="8" xfId="0" applyNumberFormat="1" applyFont="1" applyFill="1" applyBorder="1"/>
    <xf numFmtId="44" fontId="0" fillId="4" borderId="7" xfId="1" applyFont="1" applyFill="1" applyBorder="1"/>
    <xf numFmtId="0" fontId="11" fillId="4" borderId="11" xfId="0" applyFont="1" applyFill="1" applyBorder="1" applyAlignment="1">
      <alignment horizontal="right"/>
    </xf>
    <xf numFmtId="0" fontId="0" fillId="4" borderId="11" xfId="0" applyFill="1" applyBorder="1"/>
    <xf numFmtId="44" fontId="0" fillId="4" borderId="11" xfId="1" applyFont="1" applyFill="1" applyBorder="1"/>
    <xf numFmtId="44" fontId="2" fillId="5" borderId="8" xfId="1" applyFont="1" applyFill="1" applyBorder="1"/>
    <xf numFmtId="0" fontId="14" fillId="4" borderId="10"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7" xfId="0" applyFont="1" applyFill="1" applyBorder="1" applyAlignment="1">
      <alignment horizontal="center" vertical="center"/>
    </xf>
    <xf numFmtId="44" fontId="0" fillId="4" borderId="7" xfId="0" applyNumberFormat="1" applyFont="1" applyFill="1" applyBorder="1"/>
    <xf numFmtId="44" fontId="2" fillId="5" borderId="8" xfId="0" applyNumberFormat="1" applyFont="1" applyFill="1" applyBorder="1"/>
    <xf numFmtId="0" fontId="15" fillId="4" borderId="10"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7" xfId="0" applyFont="1" applyFill="1" applyBorder="1" applyAlignment="1">
      <alignment horizontal="center" vertical="center"/>
    </xf>
    <xf numFmtId="0" fontId="11" fillId="4" borderId="9" xfId="0" applyFont="1" applyFill="1" applyBorder="1" applyAlignment="1">
      <alignment horizontal="right"/>
    </xf>
    <xf numFmtId="8" fontId="2" fillId="5" borderId="8" xfId="1" applyNumberFormat="1" applyFont="1" applyFill="1" applyBorder="1"/>
    <xf numFmtId="0" fontId="14" fillId="5" borderId="9" xfId="0" applyFont="1" applyFill="1" applyBorder="1" applyAlignment="1">
      <alignment horizontal="right"/>
    </xf>
    <xf numFmtId="0" fontId="2" fillId="5" borderId="9" xfId="0" applyFont="1" applyFill="1" applyBorder="1"/>
    <xf numFmtId="8" fontId="2" fillId="5" borderId="11" xfId="1" applyNumberFormat="1" applyFont="1" applyFill="1" applyBorder="1"/>
    <xf numFmtId="0" fontId="11" fillId="6" borderId="9" xfId="0" applyFont="1" applyFill="1" applyBorder="1" applyAlignment="1">
      <alignment horizontal="right"/>
    </xf>
    <xf numFmtId="0" fontId="0" fillId="6" borderId="9" xfId="0" applyFill="1" applyBorder="1"/>
    <xf numFmtId="44" fontId="0" fillId="6" borderId="9" xfId="0" applyNumberFormat="1" applyFill="1" applyBorder="1"/>
    <xf numFmtId="44" fontId="0" fillId="6" borderId="11" xfId="1" applyFont="1" applyFill="1" applyBorder="1"/>
    <xf numFmtId="44" fontId="2" fillId="6" borderId="9" xfId="1" applyFont="1" applyFill="1" applyBorder="1"/>
    <xf numFmtId="44" fontId="2" fillId="6" borderId="8" xfId="1" applyFont="1" applyFill="1" applyBorder="1"/>
    <xf numFmtId="0" fontId="14" fillId="5" borderId="11" xfId="0" applyFont="1" applyFill="1" applyBorder="1" applyAlignment="1">
      <alignment horizontal="right"/>
    </xf>
    <xf numFmtId="0" fontId="2" fillId="5" borderId="11" xfId="0" applyFont="1" applyFill="1" applyBorder="1"/>
    <xf numFmtId="8" fontId="2" fillId="5" borderId="9" xfId="0" applyNumberFormat="1" applyFont="1" applyFill="1" applyBorder="1"/>
    <xf numFmtId="44" fontId="0" fillId="4" borderId="9" xfId="1" applyFont="1" applyFill="1" applyBorder="1"/>
    <xf numFmtId="0" fontId="11" fillId="4" borderId="6" xfId="0" applyFont="1" applyFill="1" applyBorder="1" applyAlignment="1">
      <alignment horizontal="right"/>
    </xf>
    <xf numFmtId="44" fontId="0" fillId="4" borderId="6" xfId="1" applyFont="1" applyFill="1" applyBorder="1"/>
    <xf numFmtId="0" fontId="10" fillId="5" borderId="13" xfId="0" applyFont="1" applyFill="1" applyBorder="1" applyAlignment="1">
      <alignment horizontal="right"/>
    </xf>
    <xf numFmtId="0" fontId="10" fillId="5" borderId="13" xfId="0" applyFont="1" applyFill="1" applyBorder="1"/>
    <xf numFmtId="8" fontId="10" fillId="5" borderId="13" xfId="0" applyNumberFormat="1" applyFont="1" applyFill="1" applyBorder="1"/>
    <xf numFmtId="0" fontId="16" fillId="0" borderId="2" xfId="0" applyFont="1" applyBorder="1"/>
    <xf numFmtId="0" fontId="17" fillId="7" borderId="1" xfId="0" applyFont="1" applyFill="1" applyBorder="1" applyAlignment="1">
      <alignment wrapText="1"/>
    </xf>
    <xf numFmtId="0" fontId="7" fillId="0" borderId="1" xfId="0" applyFont="1" applyBorder="1" applyAlignment="1">
      <alignment vertical="center"/>
    </xf>
    <xf numFmtId="0" fontId="17" fillId="7" borderId="1" xfId="0" applyFont="1" applyFill="1" applyBorder="1" applyAlignment="1">
      <alignment vertical="center"/>
    </xf>
    <xf numFmtId="0" fontId="7" fillId="0" borderId="1" xfId="0" applyFont="1" applyBorder="1" applyAlignment="1">
      <alignment wrapText="1"/>
    </xf>
    <xf numFmtId="0" fontId="16" fillId="0" borderId="14" xfId="0" applyFont="1" applyBorder="1"/>
    <xf numFmtId="0" fontId="0" fillId="0" borderId="14" xfId="0" applyBorder="1"/>
    <xf numFmtId="0" fontId="5" fillId="0" borderId="15" xfId="0" applyFont="1" applyBorder="1"/>
    <xf numFmtId="0" fontId="8" fillId="2" borderId="0" xfId="0" applyFont="1" applyFill="1" applyAlignment="1">
      <alignment horizontal="center"/>
    </xf>
    <xf numFmtId="0" fontId="8" fillId="0" borderId="0" xfId="0" applyFont="1" applyFill="1" applyAlignment="1">
      <alignment horizontal="center"/>
    </xf>
    <xf numFmtId="0" fontId="0" fillId="0" borderId="0" xfId="0" applyFill="1"/>
    <xf numFmtId="0" fontId="18" fillId="8" borderId="0" xfId="0" applyFont="1" applyFill="1"/>
    <xf numFmtId="0" fontId="18" fillId="8" borderId="0" xfId="0" applyFont="1" applyFill="1" applyAlignment="1">
      <alignment horizontal="center"/>
    </xf>
    <xf numFmtId="8" fontId="2" fillId="0" borderId="0" xfId="0" applyNumberFormat="1" applyFont="1"/>
    <xf numFmtId="0" fontId="19" fillId="8" borderId="0" xfId="0" applyFont="1" applyFill="1"/>
    <xf numFmtId="44" fontId="2" fillId="0" borderId="0" xfId="0" applyNumberFormat="1" applyFont="1"/>
    <xf numFmtId="8" fontId="19" fillId="8" borderId="0" xfId="0" applyNumberFormat="1" applyFont="1" applyFill="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239375" cy="1362075"/>
    <xdr:pic>
      <xdr:nvPicPr>
        <xdr:cNvPr id="3" name="image1.png">
          <a:extLst>
            <a:ext uri="{FF2B5EF4-FFF2-40B4-BE49-F238E27FC236}">
              <a16:creationId xmlns:a16="http://schemas.microsoft.com/office/drawing/2014/main" id="{A81B23BF-12CE-460A-9E93-DA58FF3F7DD4}"/>
            </a:ext>
          </a:extLst>
        </xdr:cNvPr>
        <xdr:cNvPicPr preferRelativeResize="0"/>
      </xdr:nvPicPr>
      <xdr:blipFill>
        <a:blip xmlns:r="http://schemas.openxmlformats.org/officeDocument/2006/relationships" r:embed="rId1" cstate="print"/>
        <a:stretch>
          <a:fillRect/>
        </a:stretch>
      </xdr:blipFill>
      <xdr:spPr>
        <a:xfrm>
          <a:off x="0" y="0"/>
          <a:ext cx="10239375" cy="1362075"/>
        </a:xfrm>
        <a:prstGeom prst="rect">
          <a:avLst/>
        </a:prstGeom>
        <a:noFill/>
      </xdr:spPr>
    </xdr:pic>
    <xdr:clientData fLocksWithSheet="0"/>
  </xdr:oneCellAnchor>
  <xdr:twoCellAnchor editAs="oneCell">
    <xdr:from>
      <xdr:col>7</xdr:col>
      <xdr:colOff>736197</xdr:colOff>
      <xdr:row>18</xdr:row>
      <xdr:rowOff>263236</xdr:rowOff>
    </xdr:from>
    <xdr:to>
      <xdr:col>7</xdr:col>
      <xdr:colOff>2014961</xdr:colOff>
      <xdr:row>23</xdr:row>
      <xdr:rowOff>224963</xdr:rowOff>
    </xdr:to>
    <xdr:pic>
      <xdr:nvPicPr>
        <xdr:cNvPr id="6" name="Gráfico 5" descr="Centro de llamadas con relleno sólido">
          <a:extLst>
            <a:ext uri="{FF2B5EF4-FFF2-40B4-BE49-F238E27FC236}">
              <a16:creationId xmlns:a16="http://schemas.microsoft.com/office/drawing/2014/main" id="{5FF6F816-518D-456E-B921-6CAEBAA6A7B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235470" y="5569527"/>
          <a:ext cx="1265429" cy="1264054"/>
        </a:xfrm>
        <a:prstGeom prst="rect">
          <a:avLst/>
        </a:prstGeom>
      </xdr:spPr>
    </xdr:pic>
    <xdr:clientData/>
  </xdr:twoCellAnchor>
  <xdr:twoCellAnchor>
    <xdr:from>
      <xdr:col>7</xdr:col>
      <xdr:colOff>1698394</xdr:colOff>
      <xdr:row>19</xdr:row>
      <xdr:rowOff>64943</xdr:rowOff>
    </xdr:from>
    <xdr:to>
      <xdr:col>11</xdr:col>
      <xdr:colOff>88843</xdr:colOff>
      <xdr:row>22</xdr:row>
      <xdr:rowOff>173874</xdr:rowOff>
    </xdr:to>
    <xdr:sp macro="" textlink="">
      <xdr:nvSpPr>
        <xdr:cNvPr id="7" name="CuadroTexto 6">
          <a:extLst>
            <a:ext uri="{FF2B5EF4-FFF2-40B4-BE49-F238E27FC236}">
              <a16:creationId xmlns:a16="http://schemas.microsoft.com/office/drawing/2014/main" id="{6E6E0CE7-4E20-42A2-B51F-59F6DC2D9E62}"/>
            </a:ext>
          </a:extLst>
        </xdr:cNvPr>
        <xdr:cNvSpPr txBox="1"/>
      </xdr:nvSpPr>
      <xdr:spPr>
        <a:xfrm>
          <a:off x="13197667" y="5689888"/>
          <a:ext cx="2920885" cy="8986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a:t>SE RECOMIENDA ABRIR LAS</a:t>
          </a:r>
          <a:r>
            <a:rPr lang="es-MX" sz="1600" baseline="0"/>
            <a:t> CANTIDADES PARA VER A DETALLE LA FORMULA </a:t>
          </a:r>
          <a:endParaRPr lang="es-MX" sz="1600"/>
        </a:p>
      </xdr:txBody>
    </xdr:sp>
    <xdr:clientData/>
  </xdr:twoCellAnchor>
  <xdr:twoCellAnchor editAs="oneCell">
    <xdr:from>
      <xdr:col>7</xdr:col>
      <xdr:colOff>736197</xdr:colOff>
      <xdr:row>18</xdr:row>
      <xdr:rowOff>263236</xdr:rowOff>
    </xdr:from>
    <xdr:to>
      <xdr:col>7</xdr:col>
      <xdr:colOff>2014961</xdr:colOff>
      <xdr:row>23</xdr:row>
      <xdr:rowOff>224963</xdr:rowOff>
    </xdr:to>
    <xdr:pic>
      <xdr:nvPicPr>
        <xdr:cNvPr id="8" name="Gráfico 7" descr="Centro de llamadas con relleno sólido">
          <a:extLst>
            <a:ext uri="{FF2B5EF4-FFF2-40B4-BE49-F238E27FC236}">
              <a16:creationId xmlns:a16="http://schemas.microsoft.com/office/drawing/2014/main" id="{9F0D707F-30A1-4224-9F12-8B4A19A166F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235470" y="5569527"/>
          <a:ext cx="1271144" cy="126405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3A95B-D06E-4973-A51B-C2661805E8FF}">
  <dimension ref="A9:R65"/>
  <sheetViews>
    <sheetView showGridLines="0" tabSelected="1" topLeftCell="I11" zoomScale="115" zoomScaleNormal="115" workbookViewId="0">
      <selection activeCell="S29" sqref="S29"/>
    </sheetView>
  </sheetViews>
  <sheetFormatPr baseColWidth="10" defaultRowHeight="15" x14ac:dyDescent="0.25"/>
  <cols>
    <col min="1" max="1" width="74.5703125" customWidth="1"/>
    <col min="4" max="4" width="36.5703125" bestFit="1" customWidth="1"/>
    <col min="5" max="6" width="12.5703125" bestFit="1" customWidth="1"/>
    <col min="7" max="7" width="13" bestFit="1" customWidth="1"/>
    <col min="8" max="8" width="33.7109375" bestFit="1" customWidth="1"/>
    <col min="16" max="16" width="4.140625" bestFit="1" customWidth="1"/>
    <col min="17" max="17" width="51.5703125" bestFit="1" customWidth="1"/>
    <col min="18" max="18" width="19.5703125" bestFit="1" customWidth="1"/>
  </cols>
  <sheetData>
    <row r="9" spans="1:10" ht="22.5" x14ac:dyDescent="0.45">
      <c r="A9" s="6" t="s">
        <v>5</v>
      </c>
    </row>
    <row r="10" spans="1:10" ht="54" customHeight="1" x14ac:dyDescent="0.25">
      <c r="A10" s="3" t="s">
        <v>0</v>
      </c>
      <c r="B10" s="3"/>
      <c r="C10" s="3"/>
      <c r="D10" s="3"/>
      <c r="E10" s="3"/>
      <c r="F10" s="3"/>
      <c r="G10" s="3"/>
      <c r="H10" s="1"/>
      <c r="I10" s="1"/>
      <c r="J10" s="1"/>
    </row>
    <row r="12" spans="1:10" s="2" customFormat="1" ht="47.25" customHeight="1" x14ac:dyDescent="0.25">
      <c r="A12" s="3" t="s">
        <v>1</v>
      </c>
      <c r="B12" s="3"/>
      <c r="C12" s="3"/>
      <c r="D12" s="3"/>
      <c r="E12" s="3"/>
      <c r="F12" s="3"/>
      <c r="G12" s="3"/>
    </row>
    <row r="14" spans="1:10" ht="22.5" x14ac:dyDescent="0.45">
      <c r="A14" s="6" t="s">
        <v>2</v>
      </c>
    </row>
    <row r="15" spans="1:10" ht="42.75" customHeight="1" x14ac:dyDescent="0.25">
      <c r="A15" s="4" t="s">
        <v>6</v>
      </c>
      <c r="B15" s="4"/>
      <c r="C15" s="4"/>
      <c r="D15" s="4"/>
      <c r="E15" s="4"/>
      <c r="F15" s="4"/>
      <c r="G15" s="4"/>
    </row>
    <row r="16" spans="1:10" ht="24.75" customHeight="1" x14ac:dyDescent="0.35">
      <c r="A16" s="68" t="s">
        <v>50</v>
      </c>
      <c r="B16" s="68"/>
      <c r="C16" s="68"/>
      <c r="D16" s="68"/>
      <c r="E16" s="68"/>
      <c r="F16" s="68"/>
      <c r="G16" s="68"/>
    </row>
    <row r="17" spans="1:18" s="70" customFormat="1" ht="24.75" customHeight="1" x14ac:dyDescent="0.35">
      <c r="A17" s="69"/>
      <c r="B17" s="69"/>
      <c r="C17" s="69"/>
      <c r="D17" s="69"/>
      <c r="E17" s="69"/>
      <c r="F17" s="69"/>
      <c r="G17" s="69"/>
    </row>
    <row r="18" spans="1:18" s="70" customFormat="1" ht="24.75" customHeight="1" x14ac:dyDescent="0.4">
      <c r="A18" s="71" t="s">
        <v>51</v>
      </c>
      <c r="B18" s="69"/>
      <c r="C18" s="69"/>
      <c r="D18" s="69"/>
      <c r="E18" s="69"/>
      <c r="F18" s="69"/>
      <c r="G18" s="69"/>
      <c r="N18" s="72" t="s">
        <v>98</v>
      </c>
      <c r="O18" s="72"/>
      <c r="P18" s="72"/>
      <c r="Q18" s="72"/>
    </row>
    <row r="19" spans="1:18" s="70" customFormat="1" ht="24.75" customHeight="1" x14ac:dyDescent="0.35">
      <c r="A19" s="69"/>
      <c r="B19" s="69"/>
      <c r="C19" s="69"/>
      <c r="D19" s="69"/>
      <c r="E19" s="69"/>
      <c r="F19" s="69"/>
      <c r="G19" s="69"/>
    </row>
    <row r="20" spans="1:18" ht="23.25" thickBot="1" x14ac:dyDescent="0.5">
      <c r="C20" s="67" t="s">
        <v>7</v>
      </c>
      <c r="D20" s="7"/>
      <c r="Q20" s="67" t="s">
        <v>7</v>
      </c>
    </row>
    <row r="21" spans="1:18" ht="19.5" customHeight="1" thickTop="1" thickBot="1" x14ac:dyDescent="0.4">
      <c r="C21" s="60" t="s">
        <v>52</v>
      </c>
      <c r="D21" s="8"/>
      <c r="Q21" s="60" t="s">
        <v>52</v>
      </c>
    </row>
    <row r="22" spans="1:18" ht="19.5" customHeight="1" thickTop="1" thickBot="1" x14ac:dyDescent="0.4">
      <c r="C22" s="65" t="s">
        <v>53</v>
      </c>
      <c r="D22" s="66"/>
      <c r="Q22" s="65" t="s">
        <v>53</v>
      </c>
    </row>
    <row r="23" spans="1:18" ht="15.75" thickTop="1" x14ac:dyDescent="0.25">
      <c r="R23" t="s">
        <v>81</v>
      </c>
    </row>
    <row r="24" spans="1:18" ht="26.25" customHeight="1" thickBot="1" x14ac:dyDescent="0.35">
      <c r="A24" s="10" t="s">
        <v>80</v>
      </c>
      <c r="B24" s="9"/>
      <c r="C24" s="10"/>
      <c r="D24" s="10" t="s">
        <v>54</v>
      </c>
      <c r="E24" s="11">
        <v>1</v>
      </c>
      <c r="F24" s="11">
        <v>2</v>
      </c>
      <c r="G24" s="11">
        <v>3</v>
      </c>
      <c r="H24" s="11">
        <v>4</v>
      </c>
      <c r="P24" s="5"/>
      <c r="Q24" s="5" t="s">
        <v>82</v>
      </c>
      <c r="R24" s="73">
        <f>G25</f>
        <v>500470</v>
      </c>
    </row>
    <row r="25" spans="1:18" ht="26.25" customHeight="1" thickTop="1" thickBot="1" x14ac:dyDescent="0.3">
      <c r="A25" s="61" t="s">
        <v>8</v>
      </c>
      <c r="B25" s="12"/>
      <c r="C25" s="12"/>
      <c r="D25" s="12" t="s">
        <v>8</v>
      </c>
      <c r="E25" s="12"/>
      <c r="F25" s="12"/>
      <c r="G25" s="23">
        <v>500470</v>
      </c>
      <c r="H25" s="12"/>
      <c r="P25" s="5" t="s">
        <v>20</v>
      </c>
      <c r="Q25" s="5" t="s">
        <v>100</v>
      </c>
      <c r="R25" s="75">
        <f>F26</f>
        <v>1500</v>
      </c>
    </row>
    <row r="26" spans="1:18" ht="26.25" customHeight="1" thickTop="1" thickBot="1" x14ac:dyDescent="0.6">
      <c r="A26" s="62" t="s">
        <v>55</v>
      </c>
      <c r="B26" s="13" t="s">
        <v>9</v>
      </c>
      <c r="C26" s="12"/>
      <c r="D26" s="12" t="s">
        <v>10</v>
      </c>
      <c r="E26" s="12"/>
      <c r="F26" s="17">
        <v>1500</v>
      </c>
      <c r="G26" s="24" t="s">
        <v>20</v>
      </c>
      <c r="H26" s="12"/>
      <c r="P26" s="5" t="s">
        <v>20</v>
      </c>
      <c r="Q26" s="5" t="s">
        <v>99</v>
      </c>
      <c r="R26" s="75">
        <f>F27</f>
        <v>25000</v>
      </c>
    </row>
    <row r="27" spans="1:18" ht="26.25" customHeight="1" thickTop="1" thickBot="1" x14ac:dyDescent="0.6">
      <c r="A27" s="62" t="s">
        <v>56</v>
      </c>
      <c r="B27" s="13" t="s">
        <v>9</v>
      </c>
      <c r="C27" s="12"/>
      <c r="D27" s="12" t="s">
        <v>11</v>
      </c>
      <c r="E27" s="12"/>
      <c r="F27" s="17">
        <v>25000</v>
      </c>
      <c r="G27" s="25"/>
      <c r="H27" s="12"/>
      <c r="P27" s="5" t="s">
        <v>20</v>
      </c>
      <c r="Q27" s="5" t="s">
        <v>83</v>
      </c>
      <c r="R27" s="75">
        <f>F28</f>
        <v>3000</v>
      </c>
    </row>
    <row r="28" spans="1:18" ht="26.25" customHeight="1" thickTop="1" thickBot="1" x14ac:dyDescent="0.6">
      <c r="A28" s="63" t="s">
        <v>10</v>
      </c>
      <c r="B28" s="13" t="s">
        <v>9</v>
      </c>
      <c r="C28" s="12"/>
      <c r="D28" s="12" t="s">
        <v>12</v>
      </c>
      <c r="E28" s="12"/>
      <c r="F28" s="18">
        <v>3000</v>
      </c>
      <c r="G28" s="19">
        <f>F28+F27+F26</f>
        <v>29500</v>
      </c>
      <c r="H28" s="12"/>
      <c r="P28" s="74" t="s">
        <v>84</v>
      </c>
      <c r="Q28" s="74" t="s">
        <v>85</v>
      </c>
      <c r="R28" s="76">
        <f>R24-R25-R26-R27</f>
        <v>470970</v>
      </c>
    </row>
    <row r="29" spans="1:18" ht="26.25" customHeight="1" thickTop="1" thickBot="1" x14ac:dyDescent="0.6">
      <c r="A29" s="62" t="s">
        <v>57</v>
      </c>
      <c r="B29" s="21" t="s">
        <v>13</v>
      </c>
      <c r="C29" s="16"/>
      <c r="D29" s="16" t="s">
        <v>14</v>
      </c>
      <c r="E29" s="16"/>
      <c r="F29" s="22"/>
      <c r="G29" s="22"/>
      <c r="H29" s="26">
        <f>G25-G28</f>
        <v>470970</v>
      </c>
      <c r="P29" s="5" t="s">
        <v>20</v>
      </c>
      <c r="Q29" s="5" t="s">
        <v>86</v>
      </c>
      <c r="R29" s="75">
        <f>H40</f>
        <v>56200</v>
      </c>
    </row>
    <row r="30" spans="1:18" ht="26.25" customHeight="1" thickTop="1" thickBot="1" x14ac:dyDescent="0.6">
      <c r="A30" s="63" t="s">
        <v>58</v>
      </c>
      <c r="B30" s="28"/>
      <c r="C30" s="29"/>
      <c r="D30" s="29" t="s">
        <v>15</v>
      </c>
      <c r="E30" s="29"/>
      <c r="F30" s="29"/>
      <c r="G30" s="30">
        <v>45000</v>
      </c>
      <c r="H30" s="37" t="s">
        <v>20</v>
      </c>
      <c r="P30" s="74" t="s">
        <v>84</v>
      </c>
      <c r="Q30" s="74" t="s">
        <v>87</v>
      </c>
      <c r="R30" s="76">
        <f>R28-R29</f>
        <v>414770</v>
      </c>
    </row>
    <row r="31" spans="1:18" ht="26.25" customHeight="1" thickTop="1" thickBot="1" x14ac:dyDescent="0.6">
      <c r="A31" s="62" t="s">
        <v>59</v>
      </c>
      <c r="B31" s="20"/>
      <c r="C31" s="15"/>
      <c r="D31" s="15" t="s">
        <v>16</v>
      </c>
      <c r="E31" s="27">
        <v>24000</v>
      </c>
      <c r="F31" s="15"/>
      <c r="G31" s="32" t="s">
        <v>19</v>
      </c>
      <c r="H31" s="38"/>
      <c r="P31" s="5" t="s">
        <v>20</v>
      </c>
      <c r="Q31" s="5" t="s">
        <v>88</v>
      </c>
      <c r="R31" s="75">
        <f>G43</f>
        <v>50700</v>
      </c>
    </row>
    <row r="32" spans="1:18" ht="26.25" customHeight="1" thickTop="1" thickBot="1" x14ac:dyDescent="0.6">
      <c r="A32" s="64" t="s">
        <v>60</v>
      </c>
      <c r="B32" s="13" t="s">
        <v>17</v>
      </c>
      <c r="C32" s="12"/>
      <c r="D32" s="12" t="s">
        <v>18</v>
      </c>
      <c r="E32" s="18">
        <v>8000</v>
      </c>
      <c r="F32" s="12"/>
      <c r="G32" s="33"/>
      <c r="H32" s="38"/>
      <c r="P32" s="5" t="s">
        <v>20</v>
      </c>
      <c r="Q32" s="5" t="s">
        <v>89</v>
      </c>
      <c r="R32" s="75">
        <f>G49</f>
        <v>29500</v>
      </c>
    </row>
    <row r="33" spans="1:18" ht="26.25" customHeight="1" thickTop="1" thickBot="1" x14ac:dyDescent="0.6">
      <c r="A33" s="63" t="s">
        <v>61</v>
      </c>
      <c r="B33" s="13" t="s">
        <v>13</v>
      </c>
      <c r="C33" s="12"/>
      <c r="D33" s="12" t="s">
        <v>21</v>
      </c>
      <c r="E33" s="15"/>
      <c r="F33" s="19">
        <f>E31+E32</f>
        <v>32000</v>
      </c>
      <c r="G33" s="33"/>
      <c r="H33" s="38"/>
      <c r="P33" s="5" t="s">
        <v>20</v>
      </c>
      <c r="Q33" s="5" t="s">
        <v>101</v>
      </c>
      <c r="R33" s="75">
        <f>G60</f>
        <v>991.38</v>
      </c>
    </row>
    <row r="34" spans="1:18" ht="26.25" customHeight="1" thickTop="1" thickBot="1" x14ac:dyDescent="0.6">
      <c r="A34" s="62" t="s">
        <v>62</v>
      </c>
      <c r="B34" s="13" t="s">
        <v>9</v>
      </c>
      <c r="C34" s="12"/>
      <c r="D34" s="12" t="s">
        <v>22</v>
      </c>
      <c r="E34" s="17">
        <v>1100</v>
      </c>
      <c r="F34" s="24" t="s">
        <v>20</v>
      </c>
      <c r="G34" s="33"/>
      <c r="H34" s="38"/>
      <c r="P34" s="74" t="s">
        <v>84</v>
      </c>
      <c r="Q34" s="74" t="s">
        <v>90</v>
      </c>
      <c r="R34" s="76">
        <f>R30-R31-R32-R33</f>
        <v>333578.62</v>
      </c>
    </row>
    <row r="35" spans="1:18" ht="26.25" customHeight="1" thickTop="1" thickBot="1" x14ac:dyDescent="0.6">
      <c r="A35" s="63" t="s">
        <v>14</v>
      </c>
      <c r="B35" s="13" t="s">
        <v>9</v>
      </c>
      <c r="C35" s="12"/>
      <c r="D35" s="12" t="s">
        <v>3</v>
      </c>
      <c r="E35" s="17">
        <v>500</v>
      </c>
      <c r="F35" s="25"/>
      <c r="G35" s="33"/>
      <c r="H35" s="38"/>
      <c r="P35" s="5" t="s">
        <v>19</v>
      </c>
      <c r="Q35" s="5" t="s">
        <v>91</v>
      </c>
      <c r="R35" s="75">
        <f>F56</f>
        <v>500</v>
      </c>
    </row>
    <row r="36" spans="1:18" ht="26.25" customHeight="1" thickTop="1" thickBot="1" x14ac:dyDescent="0.6">
      <c r="A36" s="62" t="s">
        <v>63</v>
      </c>
      <c r="B36" s="13" t="s">
        <v>9</v>
      </c>
      <c r="C36" s="12"/>
      <c r="D36" s="12" t="s">
        <v>23</v>
      </c>
      <c r="E36" s="18">
        <v>500</v>
      </c>
      <c r="F36" s="19">
        <f>E36+E35+E34</f>
        <v>2100</v>
      </c>
      <c r="G36" s="34"/>
      <c r="H36" s="38"/>
      <c r="P36" s="5" t="s">
        <v>20</v>
      </c>
      <c r="Q36" s="5" t="s">
        <v>92</v>
      </c>
      <c r="R36" s="75">
        <f>G54-R35</f>
        <v>1030</v>
      </c>
    </row>
    <row r="37" spans="1:18" ht="26.25" customHeight="1" thickTop="1" thickBot="1" x14ac:dyDescent="0.6">
      <c r="A37" s="63" t="s">
        <v>64</v>
      </c>
      <c r="B37" s="21" t="s">
        <v>13</v>
      </c>
      <c r="C37" s="16"/>
      <c r="D37" s="16" t="s">
        <v>24</v>
      </c>
      <c r="E37" s="22"/>
      <c r="F37" s="22"/>
      <c r="G37" s="31">
        <f>F33-F36</f>
        <v>29900</v>
      </c>
      <c r="H37" s="38"/>
      <c r="P37" s="74" t="s">
        <v>84</v>
      </c>
      <c r="Q37" s="74" t="s">
        <v>93</v>
      </c>
      <c r="R37" s="76">
        <f>R34+R35-R36</f>
        <v>333048.62</v>
      </c>
    </row>
    <row r="38" spans="1:18" ht="26.25" customHeight="1" thickBot="1" x14ac:dyDescent="0.6">
      <c r="A38" s="62" t="s">
        <v>65</v>
      </c>
      <c r="B38" s="20" t="s">
        <v>13</v>
      </c>
      <c r="C38" s="15"/>
      <c r="D38" s="15" t="s">
        <v>25</v>
      </c>
      <c r="E38" s="15"/>
      <c r="F38" s="15"/>
      <c r="G38" s="35">
        <f>G30+G37</f>
        <v>74900</v>
      </c>
      <c r="H38" s="38"/>
      <c r="P38" s="5" t="s">
        <v>20</v>
      </c>
      <c r="Q38" s="5" t="s">
        <v>94</v>
      </c>
      <c r="R38" s="75">
        <f>G63</f>
        <v>14000</v>
      </c>
    </row>
    <row r="39" spans="1:18" ht="26.25" customHeight="1" thickTop="1" thickBot="1" x14ac:dyDescent="0.6">
      <c r="A39" s="61" t="s">
        <v>16</v>
      </c>
      <c r="B39" s="13" t="s">
        <v>9</v>
      </c>
      <c r="C39" s="12"/>
      <c r="D39" s="12" t="s">
        <v>26</v>
      </c>
      <c r="E39" s="12"/>
      <c r="F39" s="12"/>
      <c r="G39" s="19">
        <v>18700</v>
      </c>
      <c r="H39" s="39"/>
      <c r="P39" s="5" t="s">
        <v>20</v>
      </c>
      <c r="Q39" s="5" t="s">
        <v>47</v>
      </c>
      <c r="R39" s="75">
        <f>G62</f>
        <v>10000</v>
      </c>
    </row>
    <row r="40" spans="1:18" ht="26.25" customHeight="1" thickTop="1" thickBot="1" x14ac:dyDescent="0.6">
      <c r="A40" s="62" t="s">
        <v>66</v>
      </c>
      <c r="B40" s="21" t="s">
        <v>13</v>
      </c>
      <c r="C40" s="16"/>
      <c r="D40" s="16" t="s">
        <v>27</v>
      </c>
      <c r="E40" s="16"/>
      <c r="F40" s="16"/>
      <c r="G40" s="22"/>
      <c r="H40" s="36">
        <f>G38-G39</f>
        <v>56200</v>
      </c>
      <c r="P40" s="74" t="s">
        <v>84</v>
      </c>
      <c r="Q40" s="74" t="s">
        <v>95</v>
      </c>
      <c r="R40" s="76">
        <f>R37-R38-R39</f>
        <v>309048.62</v>
      </c>
    </row>
    <row r="41" spans="1:18" ht="26.25" customHeight="1" thickTop="1" thickBot="1" x14ac:dyDescent="0.6">
      <c r="A41" s="63" t="s">
        <v>67</v>
      </c>
      <c r="B41" s="51" t="s">
        <v>13</v>
      </c>
      <c r="C41" s="52"/>
      <c r="D41" s="52" t="s">
        <v>28</v>
      </c>
      <c r="E41" s="52"/>
      <c r="F41" s="52"/>
      <c r="G41" s="52"/>
      <c r="H41" s="44">
        <f>H29-H40</f>
        <v>414770</v>
      </c>
      <c r="P41" s="5" t="s">
        <v>20</v>
      </c>
      <c r="Q41" s="5" t="s">
        <v>96</v>
      </c>
      <c r="R41" s="75">
        <v>0</v>
      </c>
    </row>
    <row r="42" spans="1:18" ht="26.25" customHeight="1" thickBot="1" x14ac:dyDescent="0.6">
      <c r="A42" s="62" t="s">
        <v>68</v>
      </c>
      <c r="B42" s="45"/>
      <c r="C42" s="46" t="s">
        <v>29</v>
      </c>
      <c r="D42" s="46"/>
      <c r="E42" s="46"/>
      <c r="F42" s="46"/>
      <c r="G42" s="46"/>
      <c r="H42" s="47">
        <f>G43+G49+G54</f>
        <v>81730</v>
      </c>
      <c r="P42" s="74" t="s">
        <v>84</v>
      </c>
      <c r="Q42" s="74" t="s">
        <v>97</v>
      </c>
      <c r="R42" s="76">
        <f>R40</f>
        <v>309048.62</v>
      </c>
    </row>
    <row r="43" spans="1:18" ht="26.25" customHeight="1" thickTop="1" thickBot="1" x14ac:dyDescent="0.6">
      <c r="A43" s="63" t="s">
        <v>69</v>
      </c>
      <c r="B43" s="28" t="s">
        <v>13</v>
      </c>
      <c r="C43" s="29" t="s">
        <v>30</v>
      </c>
      <c r="D43" s="29"/>
      <c r="E43" s="29"/>
      <c r="F43" s="29"/>
      <c r="G43" s="48">
        <f>F44+F45+F46+F47+F48</f>
        <v>50700</v>
      </c>
      <c r="H43" s="15"/>
    </row>
    <row r="44" spans="1:18" ht="26.25" customHeight="1" thickTop="1" thickBot="1" x14ac:dyDescent="0.6">
      <c r="A44" s="62" t="s">
        <v>70</v>
      </c>
      <c r="B44" s="20" t="s">
        <v>17</v>
      </c>
      <c r="C44" s="15"/>
      <c r="D44" s="15" t="s">
        <v>31</v>
      </c>
      <c r="E44" s="15"/>
      <c r="F44" s="27">
        <v>3000</v>
      </c>
      <c r="G44" s="15"/>
      <c r="H44" s="12"/>
    </row>
    <row r="45" spans="1:18" ht="26.25" customHeight="1" thickTop="1" thickBot="1" x14ac:dyDescent="0.6">
      <c r="A45" s="63" t="s">
        <v>71</v>
      </c>
      <c r="B45" s="13" t="s">
        <v>17</v>
      </c>
      <c r="C45" s="12"/>
      <c r="D45" s="12" t="s">
        <v>32</v>
      </c>
      <c r="E45" s="12"/>
      <c r="F45" s="17">
        <v>1200</v>
      </c>
      <c r="G45" s="12"/>
      <c r="H45" s="12"/>
    </row>
    <row r="46" spans="1:18" ht="26.25" customHeight="1" thickTop="1" thickBot="1" x14ac:dyDescent="0.6">
      <c r="A46" s="62" t="s">
        <v>72</v>
      </c>
      <c r="B46" s="13" t="s">
        <v>17</v>
      </c>
      <c r="C46" s="12"/>
      <c r="D46" s="12" t="s">
        <v>33</v>
      </c>
      <c r="E46" s="12"/>
      <c r="F46" s="17">
        <v>15000</v>
      </c>
      <c r="G46" s="12"/>
      <c r="H46" s="12"/>
    </row>
    <row r="47" spans="1:18" ht="26.25" customHeight="1" thickTop="1" thickBot="1" x14ac:dyDescent="0.6">
      <c r="A47" s="63" t="s">
        <v>73</v>
      </c>
      <c r="B47" s="13" t="s">
        <v>17</v>
      </c>
      <c r="C47" s="12"/>
      <c r="D47" s="12" t="s">
        <v>34</v>
      </c>
      <c r="E47" s="12"/>
      <c r="F47" s="17">
        <v>30000</v>
      </c>
      <c r="G47" s="12"/>
      <c r="H47" s="12"/>
    </row>
    <row r="48" spans="1:18" ht="26.25" customHeight="1" thickTop="1" thickBot="1" x14ac:dyDescent="0.6">
      <c r="A48" s="62" t="s">
        <v>74</v>
      </c>
      <c r="B48" s="21" t="s">
        <v>17</v>
      </c>
      <c r="C48" s="16"/>
      <c r="D48" s="16" t="s">
        <v>35</v>
      </c>
      <c r="E48" s="16"/>
      <c r="F48" s="18">
        <v>1500</v>
      </c>
      <c r="G48" s="16"/>
      <c r="H48" s="12"/>
    </row>
    <row r="49" spans="1:8" ht="26.25" customHeight="1" thickTop="1" thickBot="1" x14ac:dyDescent="0.6">
      <c r="A49" s="63" t="s">
        <v>75</v>
      </c>
      <c r="B49" s="40" t="s">
        <v>13</v>
      </c>
      <c r="C49" s="22" t="s">
        <v>4</v>
      </c>
      <c r="D49" s="22"/>
      <c r="E49" s="22"/>
      <c r="F49" s="22"/>
      <c r="G49" s="49">
        <f>F50+F51+F52+F53</f>
        <v>29500</v>
      </c>
      <c r="H49" s="12"/>
    </row>
    <row r="50" spans="1:8" ht="26.25" customHeight="1" thickTop="1" thickBot="1" x14ac:dyDescent="0.6">
      <c r="A50" s="62" t="s">
        <v>76</v>
      </c>
      <c r="B50" s="20" t="s">
        <v>17</v>
      </c>
      <c r="C50" s="15"/>
      <c r="D50" s="15" t="s">
        <v>36</v>
      </c>
      <c r="E50" s="15"/>
      <c r="F50" s="27">
        <v>3000</v>
      </c>
      <c r="G50" s="15"/>
      <c r="H50" s="12"/>
    </row>
    <row r="51" spans="1:8" ht="26.25" customHeight="1" thickTop="1" thickBot="1" x14ac:dyDescent="0.6">
      <c r="A51" s="63" t="s">
        <v>25</v>
      </c>
      <c r="B51" s="13" t="s">
        <v>17</v>
      </c>
      <c r="C51" s="12"/>
      <c r="D51" s="12" t="s">
        <v>37</v>
      </c>
      <c r="E51" s="12"/>
      <c r="F51" s="17">
        <v>24000</v>
      </c>
      <c r="G51" s="12"/>
      <c r="H51" s="12"/>
    </row>
    <row r="52" spans="1:8" ht="26.25" customHeight="1" thickTop="1" thickBot="1" x14ac:dyDescent="0.6">
      <c r="A52" s="62" t="s">
        <v>77</v>
      </c>
      <c r="B52" s="13" t="s">
        <v>17</v>
      </c>
      <c r="C52" s="12"/>
      <c r="D52" s="12" t="s">
        <v>38</v>
      </c>
      <c r="E52" s="12"/>
      <c r="F52" s="17">
        <v>1500</v>
      </c>
      <c r="G52" s="12"/>
      <c r="H52" s="12"/>
    </row>
    <row r="53" spans="1:8" ht="26.25" customHeight="1" thickTop="1" thickBot="1" x14ac:dyDescent="0.6">
      <c r="A53" s="61" t="s">
        <v>26</v>
      </c>
      <c r="B53" s="21" t="s">
        <v>17</v>
      </c>
      <c r="C53" s="16"/>
      <c r="D53" s="16" t="s">
        <v>35</v>
      </c>
      <c r="E53" s="16"/>
      <c r="F53" s="18">
        <v>1000</v>
      </c>
      <c r="G53" s="16"/>
      <c r="H53" s="12"/>
    </row>
    <row r="54" spans="1:8" ht="26.25" customHeight="1" thickTop="1" thickBot="1" x14ac:dyDescent="0.6">
      <c r="A54" s="62" t="s">
        <v>78</v>
      </c>
      <c r="B54" s="21" t="s">
        <v>13</v>
      </c>
      <c r="C54" s="16" t="s">
        <v>39</v>
      </c>
      <c r="D54" s="16"/>
      <c r="E54" s="16"/>
      <c r="F54" s="16"/>
      <c r="G54" s="50">
        <f>F55-F56+F57+F58</f>
        <v>1530</v>
      </c>
      <c r="H54" s="12"/>
    </row>
    <row r="55" spans="1:8" ht="26.25" customHeight="1" thickTop="1" thickBot="1" x14ac:dyDescent="0.6">
      <c r="A55" s="63" t="s">
        <v>27</v>
      </c>
      <c r="B55" s="20" t="s">
        <v>17</v>
      </c>
      <c r="C55" s="15"/>
      <c r="D55" s="15" t="s">
        <v>40</v>
      </c>
      <c r="E55" s="15"/>
      <c r="F55" s="27">
        <v>130</v>
      </c>
      <c r="G55" s="15"/>
      <c r="H55" s="12"/>
    </row>
    <row r="56" spans="1:8" ht="26.25" customHeight="1" thickTop="1" thickBot="1" x14ac:dyDescent="0.6">
      <c r="A56" s="62" t="s">
        <v>79</v>
      </c>
      <c r="B56" s="13" t="s">
        <v>9</v>
      </c>
      <c r="C56" s="12"/>
      <c r="D56" s="12" t="s">
        <v>41</v>
      </c>
      <c r="E56" s="12"/>
      <c r="F56" s="17">
        <v>500</v>
      </c>
      <c r="G56" s="12"/>
      <c r="H56" s="12"/>
    </row>
    <row r="57" spans="1:8" ht="26.25" customHeight="1" thickTop="1" thickBot="1" x14ac:dyDescent="0.6">
      <c r="B57" s="13" t="s">
        <v>17</v>
      </c>
      <c r="C57" s="12"/>
      <c r="D57" s="12" t="s">
        <v>42</v>
      </c>
      <c r="E57" s="12"/>
      <c r="F57" s="17">
        <v>1500</v>
      </c>
      <c r="G57" s="12"/>
      <c r="H57" s="12"/>
    </row>
    <row r="58" spans="1:8" ht="26.25" customHeight="1" thickTop="1" thickBot="1" x14ac:dyDescent="0.6">
      <c r="B58" s="21" t="s">
        <v>17</v>
      </c>
      <c r="C58" s="16"/>
      <c r="D58" s="16" t="s">
        <v>43</v>
      </c>
      <c r="E58" s="16"/>
      <c r="F58" s="18">
        <v>400</v>
      </c>
      <c r="G58" s="16"/>
      <c r="H58" s="12"/>
    </row>
    <row r="59" spans="1:8" ht="26.25" customHeight="1" thickTop="1" thickBot="1" x14ac:dyDescent="0.6">
      <c r="B59" s="42" t="s">
        <v>13</v>
      </c>
      <c r="C59" s="43" t="s">
        <v>44</v>
      </c>
      <c r="D59" s="43"/>
      <c r="E59" s="43"/>
      <c r="F59" s="43"/>
      <c r="G59" s="43"/>
      <c r="H59" s="41">
        <f>H41-H42</f>
        <v>333040</v>
      </c>
    </row>
    <row r="60" spans="1:8" ht="26.25" customHeight="1" thickTop="1" thickBot="1" x14ac:dyDescent="0.6">
      <c r="B60" s="40" t="s">
        <v>9</v>
      </c>
      <c r="C60" s="22"/>
      <c r="D60" s="22" t="s">
        <v>45</v>
      </c>
      <c r="E60" s="22"/>
      <c r="F60" s="22"/>
      <c r="G60" s="54">
        <v>991.38</v>
      </c>
      <c r="H60" s="22"/>
    </row>
    <row r="61" spans="1:8" ht="26.25" customHeight="1" thickTop="1" thickBot="1" x14ac:dyDescent="0.6">
      <c r="B61" s="42" t="s">
        <v>13</v>
      </c>
      <c r="C61" s="43" t="s">
        <v>46</v>
      </c>
      <c r="D61" s="43"/>
      <c r="E61" s="43"/>
      <c r="F61" s="43"/>
      <c r="G61" s="43"/>
      <c r="H61" s="53">
        <f>H59-G60</f>
        <v>332048.62</v>
      </c>
    </row>
    <row r="62" spans="1:8" ht="26.25" customHeight="1" thickTop="1" thickBot="1" x14ac:dyDescent="0.6">
      <c r="B62" s="20" t="s">
        <v>9</v>
      </c>
      <c r="C62" s="15"/>
      <c r="D62" s="15" t="s">
        <v>47</v>
      </c>
      <c r="E62" s="15"/>
      <c r="F62" s="15"/>
      <c r="G62" s="27">
        <v>10000</v>
      </c>
      <c r="H62" s="15"/>
    </row>
    <row r="63" spans="1:8" ht="37.5" thickTop="1" thickBot="1" x14ac:dyDescent="0.6">
      <c r="B63" s="55" t="s">
        <v>9</v>
      </c>
      <c r="C63" s="14"/>
      <c r="D63" s="14" t="s">
        <v>48</v>
      </c>
      <c r="E63" s="14"/>
      <c r="F63" s="14"/>
      <c r="G63" s="56">
        <v>14000</v>
      </c>
      <c r="H63" s="14"/>
    </row>
    <row r="64" spans="1:8" ht="24.75" thickTop="1" thickBot="1" x14ac:dyDescent="0.4">
      <c r="B64" s="57" t="s">
        <v>13</v>
      </c>
      <c r="C64" s="58" t="s">
        <v>49</v>
      </c>
      <c r="D64" s="58"/>
      <c r="E64" s="58"/>
      <c r="F64" s="58"/>
      <c r="G64" s="58"/>
      <c r="H64" s="59">
        <f>H61-G62-G63</f>
        <v>308048.62</v>
      </c>
    </row>
    <row r="65" ht="15.75" thickTop="1" x14ac:dyDescent="0.25"/>
  </sheetData>
  <mergeCells count="9">
    <mergeCell ref="A16:G16"/>
    <mergeCell ref="N18:Q18"/>
    <mergeCell ref="G26:G27"/>
    <mergeCell ref="F34:F35"/>
    <mergeCell ref="G31:G36"/>
    <mergeCell ref="H30:H39"/>
    <mergeCell ref="A10:G10"/>
    <mergeCell ref="A12:G12"/>
    <mergeCell ref="A15:G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Credito y cobranza .</dc:creator>
  <cp:lastModifiedBy>Credito y cobranza .</cp:lastModifiedBy>
  <dcterms:created xsi:type="dcterms:W3CDTF">2025-04-27T21:38:15Z</dcterms:created>
  <dcterms:modified xsi:type="dcterms:W3CDTF">2025-04-27T22:42:51Z</dcterms:modified>
</cp:coreProperties>
</file>