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ACTURA " sheetId="1" r:id="rId4"/>
  </sheets>
  <definedNames/>
  <calcPr/>
  <extLst>
    <ext uri="GoogleSheetsCustomDataVersion2">
      <go:sheetsCustomData xmlns:go="http://customooxmlschemas.google.com/" r:id="rId5" roundtripDataChecksum="6Tz6I+wPSj43T9OvgREHwKeEbEEnVqLMZvfZPoLwzcM="/>
    </ext>
  </extLst>
</workbook>
</file>

<file path=xl/sharedStrings.xml><?xml version="1.0" encoding="utf-8"?>
<sst xmlns="http://schemas.openxmlformats.org/spreadsheetml/2006/main" count="111" uniqueCount="73">
  <si>
    <t>Objetivo de la Herramienta Digital (Guía de Prorrateo de Costos en Factura)</t>
  </si>
  <si>
    <t>El objetivo de esta herramienta digital, presentada como un paso a paso interactivo para el prorrateo de costos en una factura, es capacitar al usuario para que pueda distribuir de manera precisa y sistemática los gastos adicionales (como fletes, seguros o aduanas) entre los diferentes productos o servicios de una misma factura de compra.</t>
  </si>
  <si>
    <t>Su finalidad es simplificar el proceso complejo del prorrateo, garantizando que el usuario obtenga el costo real y completo de cada partida, lo cual es esencial para una contabilidad precisa, una correcta valoración de inventarios, una adecuada determinación de precios de venta y, en última instancia, una mejor toma de decisiones financieras y contables. La herramienta busca hacer accesible y reproducible esta tarea contable fundamental.</t>
  </si>
  <si>
    <t xml:space="preserve">EJEMPLO </t>
  </si>
  <si>
    <t xml:space="preserve">LA EMPRESA LA PATITA PAGO UN FLETE POR $5,553.00 POR LA ADQUISICION DE LA </t>
  </si>
  <si>
    <t xml:space="preserve">SGUIENTE FACTURA DE COMPRA DE MATERIA PRIMA </t>
  </si>
  <si>
    <t>SE PIDE QUE SE HAGA EL PRORRATEO DE ESE MONTO</t>
  </si>
  <si>
    <t xml:space="preserve">FACTURA NUMERO </t>
  </si>
  <si>
    <t xml:space="preserve">FACTURADO A </t>
  </si>
  <si>
    <t xml:space="preserve">FOLIO SAT </t>
  </si>
  <si>
    <t xml:space="preserve">NOMBRE </t>
  </si>
  <si>
    <t>LA PATITA S.A</t>
  </si>
  <si>
    <t>3391020f-24fc-42fd-82cb-2b76525cd5b2</t>
  </si>
  <si>
    <t xml:space="preserve">PASO A PASO </t>
  </si>
  <si>
    <t>DOMICILIO</t>
  </si>
  <si>
    <t xml:space="preserve">SAN JORGE 361 COL. ARTESANOS </t>
  </si>
  <si>
    <t xml:space="preserve">Este excel se puede utilizar como formato para prorratear tus costos de manera individual </t>
  </si>
  <si>
    <t>C.P</t>
  </si>
  <si>
    <t>FECHA DE EMISION</t>
  </si>
  <si>
    <t>RFC</t>
  </si>
  <si>
    <t>CCO07040427QT5</t>
  </si>
  <si>
    <t xml:space="preserve">FECHA DE CERTIFICACION </t>
  </si>
  <si>
    <t xml:space="preserve">TEL </t>
  </si>
  <si>
    <t xml:space="preserve">CERTIFICADO DE EMISOR </t>
  </si>
  <si>
    <t xml:space="preserve">REGIMEN </t>
  </si>
  <si>
    <t>CERTIFICADO DEL SAT</t>
  </si>
  <si>
    <t xml:space="preserve">EMISOR </t>
  </si>
  <si>
    <t>IMPORTACIONES Y EXPORTACIONES DE CK</t>
  </si>
  <si>
    <t xml:space="preserve">ALMACEN </t>
  </si>
  <si>
    <t>FACTURA</t>
  </si>
  <si>
    <t>PRIV A MANZANILLO 7479 COL. LAS VEGAS</t>
  </si>
  <si>
    <t xml:space="preserve">LUGAR DE EXPEDICION </t>
  </si>
  <si>
    <t>GUADALAJARA JAL.</t>
  </si>
  <si>
    <t xml:space="preserve">ORDEN DE COMPRA </t>
  </si>
  <si>
    <t>M090910QQ0</t>
  </si>
  <si>
    <t xml:space="preserve">FECHA DE VENCIMIENTO </t>
  </si>
  <si>
    <t>PARA CALCULAR EL PRORRATEO DE UN COSTO A UNA FACTURA DE ADQUISICION DE MERCANCIA</t>
  </si>
  <si>
    <t xml:space="preserve">FORMA DE PAGO </t>
  </si>
  <si>
    <t xml:space="preserve">99 POR DEFINIR </t>
  </si>
  <si>
    <t xml:space="preserve">EN ESTE CASO EL COSTO ES POR UN FLETE DE </t>
  </si>
  <si>
    <t>METODO DE PAGO</t>
  </si>
  <si>
    <t xml:space="preserve">PPD </t>
  </si>
  <si>
    <t xml:space="preserve">USO DE CFDI </t>
  </si>
  <si>
    <t xml:space="preserve">G01. ADQUISICION DE MERCANCIAS </t>
  </si>
  <si>
    <t xml:space="preserve">1. TOMAMOS LOS DATOS DE MI FACTURA </t>
  </si>
  <si>
    <t xml:space="preserve">CANTIDAD </t>
  </si>
  <si>
    <t xml:space="preserve">UNIDAD </t>
  </si>
  <si>
    <t>CODIGO</t>
  </si>
  <si>
    <t xml:space="preserve">DESCRIPCION </t>
  </si>
  <si>
    <t>VALOR UNIT</t>
  </si>
  <si>
    <t xml:space="preserve">IMPORTE </t>
  </si>
  <si>
    <t>%</t>
  </si>
  <si>
    <t>IMPORTE DE PRORRATEO</t>
  </si>
  <si>
    <t xml:space="preserve">TOTAL </t>
  </si>
  <si>
    <t xml:space="preserve">VALOR UNITARIO MAS FLETE </t>
  </si>
  <si>
    <t xml:space="preserve">TOTAL MAS FLETE </t>
  </si>
  <si>
    <t>PZ</t>
  </si>
  <si>
    <t>PLAYERA NEGRA</t>
  </si>
  <si>
    <t xml:space="preserve">PLAYERA ROSA </t>
  </si>
  <si>
    <t>PLAYERA VERDE</t>
  </si>
  <si>
    <t xml:space="preserve">SUBTOTAL </t>
  </si>
  <si>
    <t xml:space="preserve">IMPORTE EN LETRA </t>
  </si>
  <si>
    <t>ANTICIPO</t>
  </si>
  <si>
    <t xml:space="preserve">IVA </t>
  </si>
  <si>
    <t>CADENA ORIGINAL DE COMPLEMENTO DE CERTIFICACION DIGITAL DEL SAT</t>
  </si>
  <si>
    <t>2. CALCULAMOS EL PORCENTAJE QUE REPRESENTA, PARA ESTO DIVIDIMOS EL IMPORTE / SUBTOTAL</t>
  </si>
  <si>
    <t>SUBTOTAL</t>
  </si>
  <si>
    <t>PORCENTAJE A PRORRATEAR</t>
  </si>
  <si>
    <t xml:space="preserve">SELLO DIGITAL DEL EMISOR </t>
  </si>
  <si>
    <t xml:space="preserve">3. LUEGO MULTIPLICAMOS EL PORCENTAJE POR EL COSTO DEL FLETE PARA POSTERIORMENTE DIVIDIR SOBRE LAS UNIDADES </t>
  </si>
  <si>
    <t xml:space="preserve">FLETE </t>
  </si>
  <si>
    <t xml:space="preserve">SELLO DIGITAL DEL SAT </t>
  </si>
  <si>
    <t xml:space="preserve">4. QUIERE DECIR QUE POR CADA UNIDAD QUE COMPRE SE LE SUMA CIERTA CANTIDAD DE DINERO POR EL FLETE </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</si>
</sst>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M/YYYY"/>
    <numFmt numFmtId="165" formatCode="_-&quot;$&quot;* #,##0.00_-;\-&quot;$&quot;* #,##0.00_-;_-&quot;$&quot;* &quot;-&quot;??_-;_-@"/>
    <numFmt numFmtId="166" formatCode="[$$]#,##0.00"/>
    <numFmt numFmtId="167" formatCode="_-&quot;$&quot;* #,##0_-;\-&quot;$&quot;* #,##0_-;_-&quot;$&quot;* &quot;-&quot;??_-;_-@"/>
  </numFmts>
  <fonts count="17">
    <font>
      <sz val="11.0"/>
      <color theme="1"/>
      <name val="Calibri"/>
      <scheme val="minor"/>
    </font>
    <font>
      <b/>
      <sz val="12.0"/>
      <color theme="0"/>
      <name val="Comic Sans MS"/>
    </font>
    <font>
      <sz val="12.0"/>
      <color theme="0"/>
      <name val="Comic Sans MS"/>
    </font>
    <font>
      <sz val="12.0"/>
      <color theme="1"/>
      <name val="Comic Sans MS"/>
    </font>
    <font>
      <color theme="1"/>
      <name val="Calibri"/>
      <scheme val="minor"/>
    </font>
    <font>
      <b/>
      <sz val="12.0"/>
      <color theme="0"/>
      <name val="Calibri"/>
    </font>
    <font>
      <b/>
      <sz val="12.0"/>
      <color rgb="FFFFFFFF"/>
      <name val="Comic Sans MS"/>
    </font>
    <font>
      <b/>
      <sz val="11.0"/>
      <color rgb="FFFFC000"/>
      <name val="Calibri"/>
    </font>
    <font>
      <sz val="11.0"/>
      <color theme="1"/>
      <name val="Calibri"/>
    </font>
    <font>
      <b/>
      <sz val="11.0"/>
      <color theme="0"/>
      <name val="Calibri"/>
    </font>
    <font/>
    <font>
      <sz val="11.0"/>
      <color theme="0"/>
      <name val="Calibri"/>
    </font>
    <font>
      <sz val="10.0"/>
      <color theme="0"/>
      <name val="Calibri"/>
    </font>
    <font>
      <sz val="17.0"/>
      <color theme="0"/>
      <name val="Calibri"/>
      <scheme val="minor"/>
    </font>
    <font>
      <b/>
      <sz val="12.0"/>
      <color theme="1"/>
      <name val="Calibri"/>
    </font>
    <font>
      <b/>
      <sz val="11.0"/>
      <color theme="1"/>
      <name val="Calibri"/>
    </font>
    <font>
      <sz val="11.0"/>
      <color rgb="FFFFFFFF"/>
      <name val="Calibri"/>
    </font>
  </fonts>
  <fills count="9">
    <fill>
      <patternFill patternType="none"/>
    </fill>
    <fill>
      <patternFill patternType="lightGray"/>
    </fill>
    <fill>
      <patternFill patternType="solid">
        <fgColor rgb="FF1F3864"/>
        <bgColor rgb="FF1F3864"/>
      </patternFill>
    </fill>
    <fill>
      <patternFill patternType="solid">
        <fgColor theme="0"/>
        <bgColor theme="0"/>
      </patternFill>
    </fill>
    <fill>
      <patternFill patternType="solid">
        <fgColor rgb="FF7030A0"/>
        <bgColor rgb="FF7030A0"/>
      </patternFill>
    </fill>
    <fill>
      <patternFill patternType="solid">
        <fgColor rgb="FF002060"/>
        <bgColor rgb="FF002060"/>
      </patternFill>
    </fill>
    <fill>
      <patternFill patternType="solid">
        <fgColor rgb="FFD8D8D8"/>
        <bgColor rgb="FFD8D8D8"/>
      </patternFill>
    </fill>
    <fill>
      <patternFill patternType="solid">
        <fgColor rgb="FFFFFF00"/>
        <bgColor rgb="FFFFFF00"/>
      </patternFill>
    </fill>
    <fill>
      <patternFill patternType="solid">
        <fgColor rgb="FFF4B083"/>
        <bgColor rgb="FFF4B083"/>
      </patternFill>
    </fill>
  </fills>
  <borders count="31">
    <border/>
    <border>
      <left/>
      <right/>
      <top/>
      <bottom/>
    </border>
    <border>
      <left style="medium">
        <color rgb="FF002060"/>
      </left>
      <top style="medium">
        <color rgb="FF002060"/>
      </top>
    </border>
    <border>
      <top style="medium">
        <color rgb="FF002060"/>
      </top>
    </border>
    <border>
      <right style="medium">
        <color rgb="FF002060"/>
      </right>
      <top style="medium">
        <color rgb="FF002060"/>
      </top>
    </border>
    <border>
      <left style="medium">
        <color rgb="FF002060"/>
      </left>
    </border>
    <border>
      <right style="medium">
        <color rgb="FF002060"/>
      </right>
    </border>
    <border>
      <left style="medium">
        <color rgb="FF002060"/>
      </left>
      <top style="medium">
        <color rgb="FF002060"/>
      </top>
      <bottom/>
    </border>
    <border>
      <right style="medium">
        <color rgb="FF002060"/>
      </right>
      <top style="medium">
        <color rgb="FF002060"/>
      </top>
      <bottom/>
    </border>
    <border>
      <left style="medium">
        <color rgb="FF002060"/>
      </left>
      <bottom style="medium">
        <color rgb="FF002060"/>
      </bottom>
    </border>
    <border>
      <right style="medium">
        <color rgb="FF002060"/>
      </right>
      <bottom style="medium">
        <color rgb="FF002060"/>
      </bottom>
    </border>
    <border>
      <left style="thin">
        <color theme="0"/>
      </left>
      <top style="thin">
        <color theme="0"/>
      </top>
      <bottom style="thin">
        <color theme="0"/>
      </bottom>
    </border>
    <border>
      <right style="thin">
        <color theme="0"/>
      </right>
      <top style="thin">
        <color theme="0"/>
      </top>
      <bottom style="thin">
        <color theme="0"/>
      </bottom>
    </border>
    <border>
      <left style="thin">
        <color theme="0"/>
      </left>
      <top style="thin">
        <color theme="0"/>
      </top>
      <bottom/>
    </border>
    <border>
      <right style="thin">
        <color theme="0"/>
      </right>
      <top style="thin">
        <color theme="0"/>
      </top>
      <bottom/>
    </border>
    <border>
      <left style="thin">
        <color theme="0"/>
      </left>
      <right/>
      <top style="thin">
        <color theme="0"/>
      </top>
      <bottom style="thin">
        <color theme="0"/>
      </bottom>
    </border>
    <border>
      <left style="thin">
        <color theme="0"/>
      </left>
      <right style="thin">
        <color theme="0"/>
      </right>
      <top style="thin">
        <color theme="0"/>
      </top>
      <bottom style="thin">
        <color theme="0"/>
      </bottom>
    </border>
    <border>
      <left style="thin">
        <color theme="0"/>
      </left>
      <right style="thin">
        <color theme="0"/>
      </right>
      <top style="thin">
        <color theme="0"/>
      </top>
      <bottom/>
    </border>
    <border>
      <left style="thin">
        <color theme="0"/>
      </left>
      <right style="thin">
        <color theme="0"/>
      </right>
      <top/>
      <bottom/>
    </border>
    <border>
      <left style="thin">
        <color rgb="FF1F3864"/>
      </left>
      <right style="thin">
        <color rgb="FF1F3864"/>
      </right>
      <top style="thin">
        <color rgb="FF1F3864"/>
      </top>
      <bottom style="thin">
        <color rgb="FF1F3864"/>
      </bottom>
    </border>
    <border>
      <left style="thin">
        <color rgb="FF1F3864"/>
      </left>
      <right style="thin">
        <color rgb="FF1F3864"/>
      </right>
      <top style="thin">
        <color rgb="FF1F3864"/>
      </top>
    </border>
    <border>
      <left/>
      <top/>
    </border>
    <border>
      <top/>
    </border>
    <border>
      <right style="thin">
        <color theme="0"/>
      </right>
      <top/>
    </border>
    <border>
      <left/>
      <bottom/>
    </border>
    <border>
      <bottom/>
    </border>
    <border>
      <right style="thin">
        <color theme="0"/>
      </right>
      <bottom/>
    </border>
    <border>
      <left/>
      <top/>
      <bottom/>
    </border>
    <border>
      <top/>
      <bottom/>
    </border>
    <border>
      <right/>
      <top/>
      <bottom/>
    </border>
    <border>
      <bottom style="medium">
        <color rgb="FF002060"/>
      </bottom>
    </border>
  </borders>
  <cellStyleXfs count="1">
    <xf borderId="0" fillId="0" fontId="0" numFmtId="0" applyAlignment="1" applyFont="1"/>
  </cellStyleXfs>
  <cellXfs count="84">
    <xf borderId="0" fillId="0" fontId="0" numFmtId="0" xfId="0" applyAlignment="1" applyFont="1">
      <alignment readingOrder="0" shrinkToFit="0" vertical="bottom" wrapText="0"/>
    </xf>
    <xf borderId="0" fillId="2" fontId="1" numFmtId="0" xfId="0" applyAlignment="1" applyFill="1" applyFont="1">
      <alignment readingOrder="0"/>
    </xf>
    <xf borderId="0" fillId="2" fontId="2" numFmtId="0" xfId="0" applyFont="1"/>
    <xf borderId="0" fillId="0" fontId="3" numFmtId="0" xfId="0" applyFont="1"/>
    <xf borderId="0" fillId="0" fontId="3" numFmtId="0" xfId="0" applyAlignment="1" applyFont="1">
      <alignment readingOrder="0" shrinkToFit="0" wrapText="1"/>
    </xf>
    <xf borderId="0" fillId="3" fontId="4" numFmtId="0" xfId="0" applyFill="1" applyFont="1"/>
    <xf borderId="0" fillId="3" fontId="5" numFmtId="0" xfId="0" applyFont="1"/>
    <xf borderId="0" fillId="2" fontId="6" numFmtId="0" xfId="0" applyAlignment="1" applyFont="1">
      <alignment readingOrder="0"/>
    </xf>
    <xf borderId="1" fillId="4" fontId="5" numFmtId="0" xfId="0" applyBorder="1" applyFill="1" applyFont="1"/>
    <xf borderId="0" fillId="0" fontId="7" numFmtId="0" xfId="0" applyAlignment="1" applyFont="1">
      <alignment horizontal="center"/>
    </xf>
    <xf borderId="2" fillId="0" fontId="8" numFmtId="0" xfId="0" applyBorder="1" applyFont="1"/>
    <xf borderId="3" fillId="0" fontId="8" numFmtId="0" xfId="0" applyBorder="1" applyFont="1"/>
    <xf borderId="4" fillId="0" fontId="8" numFmtId="0" xfId="0" applyBorder="1" applyFont="1"/>
    <xf borderId="5" fillId="0" fontId="8" numFmtId="0" xfId="0" applyBorder="1" applyFont="1"/>
    <xf borderId="6" fillId="0" fontId="8" numFmtId="0" xfId="0" applyBorder="1" applyFont="1"/>
    <xf borderId="7" fillId="5" fontId="9" numFmtId="0" xfId="0" applyAlignment="1" applyBorder="1" applyFill="1" applyFont="1">
      <alignment horizontal="center"/>
    </xf>
    <xf borderId="8" fillId="0" fontId="10" numFmtId="0" xfId="0" applyBorder="1" applyFont="1"/>
    <xf borderId="9" fillId="0" fontId="8" numFmtId="0" xfId="0" applyAlignment="1" applyBorder="1" applyFont="1">
      <alignment horizontal="center"/>
    </xf>
    <xf borderId="10" fillId="0" fontId="10" numFmtId="0" xfId="0" applyBorder="1" applyFont="1"/>
    <xf borderId="11" fillId="5" fontId="9" numFmtId="0" xfId="0" applyAlignment="1" applyBorder="1" applyFont="1">
      <alignment horizontal="center"/>
    </xf>
    <xf borderId="12" fillId="0" fontId="10" numFmtId="0" xfId="0" applyBorder="1" applyFont="1"/>
    <xf borderId="13" fillId="5" fontId="11" numFmtId="0" xfId="0" applyAlignment="1" applyBorder="1" applyFont="1">
      <alignment horizontal="center"/>
    </xf>
    <xf borderId="14" fillId="0" fontId="10" numFmtId="0" xfId="0" applyBorder="1" applyFont="1"/>
    <xf borderId="15" fillId="5" fontId="12" numFmtId="0" xfId="0" applyBorder="1" applyFont="1"/>
    <xf borderId="16" fillId="6" fontId="8" numFmtId="0" xfId="0" applyBorder="1" applyFill="1" applyFont="1"/>
    <xf borderId="1" fillId="6" fontId="8" numFmtId="0" xfId="0" applyBorder="1" applyFont="1"/>
    <xf borderId="0" fillId="2" fontId="4" numFmtId="0" xfId="0" applyFont="1"/>
    <xf borderId="0" fillId="2" fontId="13" numFmtId="0" xfId="0" applyAlignment="1" applyFont="1">
      <alignment readingOrder="0"/>
    </xf>
    <xf borderId="0" fillId="7" fontId="4" numFmtId="0" xfId="0" applyAlignment="1" applyFill="1" applyFont="1">
      <alignment readingOrder="0"/>
    </xf>
    <xf borderId="0" fillId="7" fontId="4" numFmtId="0" xfId="0" applyFont="1"/>
    <xf borderId="16" fillId="5" fontId="9" numFmtId="0" xfId="0" applyBorder="1" applyFont="1"/>
    <xf borderId="16" fillId="6" fontId="8" numFmtId="22" xfId="0" applyBorder="1" applyFont="1" applyNumberFormat="1"/>
    <xf borderId="15" fillId="5" fontId="9" numFmtId="0" xfId="0" applyBorder="1" applyFont="1"/>
    <xf borderId="16" fillId="6" fontId="8" numFmtId="164" xfId="0" applyBorder="1" applyFont="1" applyNumberFormat="1"/>
    <xf borderId="1" fillId="8" fontId="9" numFmtId="0" xfId="0" applyBorder="1" applyFill="1" applyFont="1"/>
    <xf borderId="1" fillId="7" fontId="14" numFmtId="165" xfId="0" applyBorder="1" applyFont="1" applyNumberFormat="1"/>
    <xf borderId="0" fillId="0" fontId="9" numFmtId="0" xfId="0" applyFont="1"/>
    <xf borderId="16" fillId="6" fontId="8" numFmtId="0" xfId="0" applyAlignment="1" applyBorder="1" applyFont="1">
      <alignment readingOrder="0"/>
    </xf>
    <xf borderId="0" fillId="0" fontId="8" numFmtId="165" xfId="0" applyFont="1" applyNumberFormat="1"/>
    <xf borderId="0" fillId="0" fontId="15" numFmtId="0" xfId="0" applyFont="1"/>
    <xf borderId="17" fillId="2" fontId="9" numFmtId="0" xfId="0" applyBorder="1" applyFont="1"/>
    <xf borderId="18" fillId="2" fontId="9" numFmtId="0" xfId="0" applyBorder="1" applyFont="1"/>
    <xf borderId="0" fillId="0" fontId="4" numFmtId="0" xfId="0" applyAlignment="1" applyFont="1">
      <alignment readingOrder="0"/>
    </xf>
    <xf borderId="19" fillId="0" fontId="15" numFmtId="0" xfId="0" applyBorder="1" applyFont="1"/>
    <xf borderId="19" fillId="0" fontId="15" numFmtId="165" xfId="0" applyBorder="1" applyFont="1" applyNumberFormat="1"/>
    <xf borderId="0" fillId="0" fontId="8" numFmtId="9" xfId="0" applyFont="1" applyNumberFormat="1"/>
    <xf borderId="0" fillId="0" fontId="15" numFmtId="9" xfId="0" applyFont="1" applyNumberFormat="1"/>
    <xf borderId="0" fillId="0" fontId="4" numFmtId="165" xfId="0" applyFont="1" applyNumberFormat="1"/>
    <xf borderId="0" fillId="0" fontId="4" numFmtId="166" xfId="0" applyFont="1" applyNumberFormat="1"/>
    <xf borderId="0" fillId="0" fontId="15" numFmtId="165" xfId="0" applyFont="1" applyNumberFormat="1"/>
    <xf borderId="20" fillId="0" fontId="15" numFmtId="165" xfId="0" applyBorder="1" applyFont="1" applyNumberFormat="1"/>
    <xf borderId="16" fillId="2" fontId="9" numFmtId="0" xfId="0" applyBorder="1" applyFont="1"/>
    <xf borderId="16" fillId="2" fontId="11" numFmtId="165" xfId="0" applyBorder="1" applyFont="1" applyNumberFormat="1"/>
    <xf borderId="1" fillId="2" fontId="11" numFmtId="165" xfId="0" applyBorder="1" applyFont="1" applyNumberFormat="1"/>
    <xf borderId="16" fillId="2" fontId="16" numFmtId="165" xfId="0" applyAlignment="1" applyBorder="1" applyFont="1" applyNumberFormat="1">
      <alignment readingOrder="0"/>
    </xf>
    <xf borderId="21" fillId="6" fontId="8" numFmtId="0" xfId="0" applyAlignment="1" applyBorder="1" applyFont="1">
      <alignment horizontal="center"/>
    </xf>
    <xf borderId="22" fillId="0" fontId="10" numFmtId="0" xfId="0" applyBorder="1" applyFont="1"/>
    <xf borderId="23" fillId="0" fontId="10" numFmtId="0" xfId="0" applyBorder="1" applyFont="1"/>
    <xf borderId="24" fillId="0" fontId="10" numFmtId="0" xfId="0" applyBorder="1" applyFont="1"/>
    <xf borderId="25" fillId="0" fontId="10" numFmtId="0" xfId="0" applyBorder="1" applyFont="1"/>
    <xf borderId="26" fillId="0" fontId="10" numFmtId="0" xfId="0" applyBorder="1" applyFont="1"/>
    <xf borderId="16" fillId="7" fontId="15" numFmtId="0" xfId="0" applyBorder="1" applyFont="1"/>
    <xf borderId="16" fillId="7" fontId="15" numFmtId="165" xfId="0" applyBorder="1" applyFont="1" applyNumberFormat="1"/>
    <xf borderId="1" fillId="7" fontId="15" numFmtId="165" xfId="0" applyBorder="1" applyFont="1" applyNumberFormat="1"/>
    <xf borderId="2" fillId="0" fontId="8" numFmtId="0" xfId="0" applyAlignment="1" applyBorder="1" applyFont="1">
      <alignment horizontal="center"/>
    </xf>
    <xf borderId="4" fillId="0" fontId="10" numFmtId="0" xfId="0" applyBorder="1" applyFont="1"/>
    <xf borderId="27" fillId="5" fontId="9" numFmtId="0" xfId="0" applyAlignment="1" applyBorder="1" applyFont="1">
      <alignment horizontal="center"/>
    </xf>
    <xf borderId="28" fillId="0" fontId="10" numFmtId="0" xfId="0" applyBorder="1" applyFont="1"/>
    <xf borderId="29" fillId="0" fontId="10" numFmtId="0" xfId="0" applyBorder="1" applyFont="1"/>
    <xf borderId="5" fillId="0" fontId="10" numFmtId="0" xfId="0" applyBorder="1" applyFont="1"/>
    <xf borderId="6" fillId="0" fontId="10" numFmtId="0" xfId="0" applyBorder="1" applyFont="1"/>
    <xf borderId="3" fillId="0" fontId="10" numFmtId="0" xfId="0" applyBorder="1" applyFont="1"/>
    <xf borderId="1" fillId="7" fontId="8" numFmtId="0" xfId="0" applyBorder="1" applyFont="1"/>
    <xf borderId="1" fillId="7" fontId="8" numFmtId="9" xfId="0" applyBorder="1" applyFont="1" applyNumberFormat="1"/>
    <xf borderId="1" fillId="7" fontId="8" numFmtId="10" xfId="0" applyAlignment="1" applyBorder="1" applyFont="1" applyNumberFormat="1">
      <alignment readingOrder="0"/>
    </xf>
    <xf borderId="9" fillId="0" fontId="10" numFmtId="0" xfId="0" applyBorder="1" applyFont="1"/>
    <xf borderId="30" fillId="0" fontId="10" numFmtId="0" xfId="0" applyBorder="1" applyFont="1"/>
    <xf borderId="0" fillId="0" fontId="4" numFmtId="9" xfId="0" applyFont="1" applyNumberFormat="1"/>
    <xf borderId="0" fillId="0" fontId="4" numFmtId="166" xfId="0" applyAlignment="1" applyFont="1" applyNumberFormat="1">
      <alignment readingOrder="0"/>
    </xf>
    <xf borderId="9" fillId="0" fontId="8" numFmtId="0" xfId="0" applyBorder="1" applyFont="1"/>
    <xf borderId="30" fillId="0" fontId="8" numFmtId="0" xfId="0" applyBorder="1" applyFont="1"/>
    <xf borderId="10" fillId="0" fontId="8" numFmtId="0" xfId="0" applyBorder="1" applyFont="1"/>
    <xf borderId="0" fillId="0" fontId="4" numFmtId="10" xfId="0" applyAlignment="1" applyFont="1" applyNumberFormat="1">
      <alignment readingOrder="0"/>
    </xf>
    <xf borderId="0" fillId="0" fontId="4" numFmtId="167"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2620625" cy="14382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1"/>
    <col customWidth="1" min="2" max="2" width="10.71"/>
    <col customWidth="1" min="3" max="3" width="17.86"/>
    <col customWidth="1" min="4" max="4" width="37.57"/>
    <col customWidth="1" min="5" max="5" width="10.71"/>
    <col customWidth="1" min="6" max="6" width="22.86"/>
    <col customWidth="1" min="7" max="7" width="22.71"/>
    <col customWidth="1" min="8" max="8" width="18.57"/>
    <col customWidth="1" min="9" max="9" width="10.71"/>
    <col customWidth="1" min="10" max="10" width="15.43"/>
    <col customWidth="1" min="11" max="11" width="26.86"/>
    <col customWidth="1" min="12" max="12" width="26.43"/>
    <col customWidth="1" min="13" max="13" width="25.43"/>
    <col customWidth="1" min="14" max="14" width="16.14"/>
    <col customWidth="1" min="15" max="15" width="10.71"/>
    <col customWidth="1" min="16" max="16" width="12.43"/>
    <col customWidth="1" min="17" max="17" width="10.71"/>
    <col customWidth="1" min="18" max="18" width="22.57"/>
    <col customWidth="1" min="19" max="19" width="13.71"/>
    <col customWidth="1" min="20" max="20" width="25.86"/>
    <col customWidth="1" min="21" max="26" width="10.7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c r="A10" s="1" t="s">
        <v>0</v>
      </c>
      <c r="B10" s="2"/>
      <c r="C10" s="2"/>
      <c r="D10" s="2"/>
      <c r="E10" s="2"/>
      <c r="F10" s="2"/>
      <c r="G10" s="2"/>
      <c r="H10" s="3"/>
      <c r="I10" s="3"/>
      <c r="J10" s="3"/>
      <c r="K10" s="3"/>
    </row>
    <row r="11">
      <c r="A11" s="4" t="s">
        <v>1</v>
      </c>
    </row>
    <row r="12" ht="14.25" customHeight="1">
      <c r="A12" s="4" t="s">
        <v>2</v>
      </c>
    </row>
    <row r="13" ht="14.25" customHeight="1">
      <c r="A13" s="5"/>
      <c r="B13" s="6"/>
      <c r="C13" s="6"/>
      <c r="D13" s="6"/>
      <c r="E13" s="6"/>
      <c r="F13" s="6"/>
      <c r="G13" s="6"/>
      <c r="H13" s="5"/>
      <c r="I13" s="5"/>
      <c r="J13" s="5"/>
      <c r="K13" s="5"/>
      <c r="L13" s="5"/>
      <c r="M13" s="5"/>
      <c r="N13" s="5"/>
      <c r="O13" s="5"/>
      <c r="P13" s="5"/>
      <c r="Q13" s="5"/>
      <c r="R13" s="5"/>
      <c r="S13" s="5"/>
      <c r="T13" s="5"/>
      <c r="U13" s="5"/>
      <c r="V13" s="5"/>
      <c r="W13" s="5"/>
      <c r="X13" s="5"/>
      <c r="Y13" s="5"/>
      <c r="Z13" s="5"/>
    </row>
    <row r="14" ht="14.25" customHeight="1">
      <c r="A14" s="5"/>
      <c r="B14" s="6"/>
      <c r="C14" s="6"/>
      <c r="D14" s="6"/>
      <c r="E14" s="6"/>
      <c r="F14" s="6"/>
      <c r="G14" s="6"/>
      <c r="H14" s="5"/>
      <c r="I14" s="5"/>
      <c r="J14" s="5"/>
      <c r="K14" s="5"/>
      <c r="L14" s="5"/>
      <c r="M14" s="5"/>
      <c r="N14" s="5"/>
      <c r="O14" s="5"/>
      <c r="P14" s="5"/>
      <c r="Q14" s="5"/>
      <c r="R14" s="5"/>
      <c r="S14" s="5"/>
      <c r="T14" s="5"/>
      <c r="U14" s="5"/>
      <c r="V14" s="5"/>
      <c r="W14" s="5"/>
      <c r="X14" s="5"/>
      <c r="Y14" s="5"/>
      <c r="Z14" s="5"/>
    </row>
    <row r="15" ht="14.25" customHeight="1">
      <c r="A15" s="7" t="s">
        <v>3</v>
      </c>
      <c r="B15" s="1"/>
      <c r="C15" s="1"/>
      <c r="D15" s="1"/>
      <c r="E15" s="6"/>
      <c r="F15" s="6"/>
      <c r="G15" s="6"/>
      <c r="H15" s="5"/>
      <c r="I15" s="5"/>
      <c r="J15" s="5"/>
      <c r="K15" s="5"/>
      <c r="L15" s="5"/>
      <c r="M15" s="5"/>
      <c r="N15" s="5"/>
      <c r="O15" s="5"/>
      <c r="P15" s="5"/>
      <c r="Q15" s="5"/>
      <c r="R15" s="5"/>
      <c r="S15" s="5"/>
      <c r="T15" s="5"/>
      <c r="U15" s="5"/>
      <c r="V15" s="5"/>
      <c r="W15" s="5"/>
      <c r="X15" s="5"/>
      <c r="Y15" s="5"/>
      <c r="Z15" s="5"/>
    </row>
    <row r="16" ht="14.25" customHeight="1">
      <c r="B16" s="8" t="s">
        <v>4</v>
      </c>
      <c r="C16" s="8"/>
      <c r="D16" s="8"/>
      <c r="E16" s="8"/>
      <c r="F16" s="8"/>
      <c r="G16" s="8"/>
    </row>
    <row r="17" ht="14.25" customHeight="1">
      <c r="B17" s="8" t="s">
        <v>5</v>
      </c>
      <c r="C17" s="8"/>
      <c r="D17" s="8"/>
      <c r="E17" s="8"/>
      <c r="F17" s="8"/>
      <c r="G17" s="8"/>
    </row>
    <row r="18" ht="14.25" customHeight="1">
      <c r="B18" s="9" t="s">
        <v>6</v>
      </c>
    </row>
    <row r="19" ht="14.25" customHeight="1"/>
    <row r="20" ht="14.25" customHeight="1"/>
    <row r="21" ht="14.25" customHeight="1">
      <c r="B21" s="10"/>
      <c r="C21" s="11"/>
      <c r="D21" s="11"/>
      <c r="E21" s="11"/>
      <c r="F21" s="11"/>
      <c r="G21" s="11"/>
      <c r="H21" s="11"/>
      <c r="I21" s="12"/>
    </row>
    <row r="22" ht="14.25" customHeight="1">
      <c r="B22" s="13"/>
      <c r="I22" s="14"/>
    </row>
    <row r="23" ht="14.25" customHeight="1">
      <c r="B23" s="13"/>
      <c r="G23" s="15" t="s">
        <v>7</v>
      </c>
      <c r="H23" s="16"/>
      <c r="I23" s="14"/>
    </row>
    <row r="24" ht="14.25" customHeight="1">
      <c r="B24" s="13"/>
      <c r="G24" s="17">
        <v>55470.0</v>
      </c>
      <c r="H24" s="18"/>
      <c r="I24" s="14"/>
    </row>
    <row r="25" ht="14.25" customHeight="1">
      <c r="B25" s="13"/>
      <c r="I25" s="14"/>
    </row>
    <row r="26" ht="14.25" customHeight="1">
      <c r="B26" s="13"/>
      <c r="I26" s="14"/>
    </row>
    <row r="27" ht="14.25" customHeight="1">
      <c r="B27" s="13"/>
      <c r="C27" s="19" t="s">
        <v>8</v>
      </c>
      <c r="D27" s="20"/>
      <c r="F27" s="21" t="s">
        <v>9</v>
      </c>
      <c r="G27" s="22"/>
      <c r="I27" s="14"/>
    </row>
    <row r="28" ht="14.25" customHeight="1">
      <c r="B28" s="13"/>
      <c r="C28" s="23" t="s">
        <v>10</v>
      </c>
      <c r="D28" s="24" t="s">
        <v>11</v>
      </c>
      <c r="F28" s="25" t="s">
        <v>12</v>
      </c>
      <c r="G28" s="24"/>
      <c r="I28" s="14"/>
      <c r="K28" s="26"/>
      <c r="L28" s="27" t="s">
        <v>13</v>
      </c>
      <c r="O28" s="26"/>
      <c r="P28" s="26"/>
    </row>
    <row r="29" ht="24.75" customHeight="1">
      <c r="B29" s="13"/>
      <c r="C29" s="23" t="s">
        <v>14</v>
      </c>
      <c r="D29" s="24" t="s">
        <v>15</v>
      </c>
      <c r="I29" s="14"/>
      <c r="K29" s="28" t="s">
        <v>16</v>
      </c>
      <c r="L29" s="29"/>
      <c r="M29" s="29"/>
      <c r="N29" s="29"/>
      <c r="O29" s="26"/>
      <c r="P29" s="26"/>
    </row>
    <row r="30" ht="14.25" customHeight="1">
      <c r="B30" s="13"/>
      <c r="C30" s="23" t="s">
        <v>17</v>
      </c>
      <c r="D30" s="24">
        <v>45590.0</v>
      </c>
      <c r="F30" s="30" t="s">
        <v>18</v>
      </c>
      <c r="G30" s="31">
        <v>45974.70210648148</v>
      </c>
      <c r="I30" s="14"/>
    </row>
    <row r="31" ht="14.25" customHeight="1">
      <c r="B31" s="13"/>
      <c r="C31" s="23" t="s">
        <v>19</v>
      </c>
      <c r="D31" s="24" t="s">
        <v>20</v>
      </c>
      <c r="F31" s="30" t="s">
        <v>21</v>
      </c>
      <c r="G31" s="31">
        <v>45974.70578703703</v>
      </c>
      <c r="I31" s="14"/>
    </row>
    <row r="32" ht="14.25" customHeight="1">
      <c r="B32" s="13"/>
      <c r="C32" s="23" t="s">
        <v>22</v>
      </c>
      <c r="D32" s="24">
        <v>3.325421908E9</v>
      </c>
      <c r="F32" s="30" t="s">
        <v>23</v>
      </c>
      <c r="G32" s="24"/>
      <c r="I32" s="14"/>
    </row>
    <row r="33" ht="14.25" customHeight="1">
      <c r="B33" s="13"/>
      <c r="C33" s="23" t="s">
        <v>24</v>
      </c>
      <c r="D33" s="24">
        <v>601.0</v>
      </c>
      <c r="F33" s="30" t="s">
        <v>25</v>
      </c>
      <c r="G33" s="24"/>
      <c r="I33" s="14"/>
    </row>
    <row r="34" ht="14.25" customHeight="1">
      <c r="B34" s="13"/>
      <c r="C34" s="19" t="s">
        <v>26</v>
      </c>
      <c r="D34" s="20"/>
      <c r="I34" s="14"/>
    </row>
    <row r="35" ht="14.25" customHeight="1">
      <c r="B35" s="13"/>
      <c r="C35" s="23" t="s">
        <v>10</v>
      </c>
      <c r="D35" s="24" t="s">
        <v>27</v>
      </c>
      <c r="F35" s="32" t="s">
        <v>28</v>
      </c>
      <c r="G35" s="24" t="s">
        <v>29</v>
      </c>
      <c r="I35" s="14"/>
    </row>
    <row r="36" ht="14.25" customHeight="1">
      <c r="B36" s="13"/>
      <c r="C36" s="23" t="s">
        <v>14</v>
      </c>
      <c r="D36" s="24" t="s">
        <v>30</v>
      </c>
      <c r="F36" s="32" t="s">
        <v>31</v>
      </c>
      <c r="G36" s="24" t="s">
        <v>32</v>
      </c>
      <c r="I36" s="14"/>
    </row>
    <row r="37" ht="14.25" customHeight="1">
      <c r="B37" s="13"/>
      <c r="C37" s="23" t="s">
        <v>17</v>
      </c>
      <c r="D37" s="24">
        <v>45598.0</v>
      </c>
      <c r="F37" s="32" t="s">
        <v>33</v>
      </c>
      <c r="G37" s="24">
        <v>3325.0</v>
      </c>
      <c r="I37" s="14"/>
    </row>
    <row r="38" ht="14.25" customHeight="1">
      <c r="B38" s="13"/>
      <c r="C38" s="23" t="s">
        <v>19</v>
      </c>
      <c r="D38" s="24" t="s">
        <v>34</v>
      </c>
      <c r="F38" s="32" t="s">
        <v>35</v>
      </c>
      <c r="G38" s="33">
        <v>45732.0</v>
      </c>
      <c r="I38" s="14"/>
    </row>
    <row r="39" ht="14.25" customHeight="1">
      <c r="B39" s="13"/>
      <c r="C39" s="23" t="s">
        <v>22</v>
      </c>
      <c r="D39" s="24">
        <v>3.346307977E9</v>
      </c>
      <c r="I39" s="14"/>
      <c r="L39" s="34" t="s">
        <v>36</v>
      </c>
      <c r="M39" s="34"/>
      <c r="N39" s="34"/>
      <c r="O39" s="34"/>
      <c r="P39" s="34"/>
      <c r="Q39" s="34"/>
      <c r="R39" s="34"/>
    </row>
    <row r="40" ht="14.25" customHeight="1">
      <c r="B40" s="13"/>
      <c r="C40" s="23" t="s">
        <v>24</v>
      </c>
      <c r="D40" s="24">
        <v>601.0</v>
      </c>
      <c r="F40" s="32" t="s">
        <v>37</v>
      </c>
      <c r="G40" s="24" t="s">
        <v>38</v>
      </c>
      <c r="I40" s="14"/>
      <c r="L40" s="34" t="s">
        <v>39</v>
      </c>
      <c r="M40" s="34"/>
      <c r="N40" s="34"/>
      <c r="O40" s="35">
        <v>5553.0</v>
      </c>
      <c r="P40" s="34"/>
      <c r="Q40" s="34"/>
      <c r="R40" s="34"/>
    </row>
    <row r="41" ht="14.25" customHeight="1">
      <c r="B41" s="13"/>
      <c r="F41" s="32" t="s">
        <v>40</v>
      </c>
      <c r="G41" s="24" t="s">
        <v>41</v>
      </c>
      <c r="I41" s="14"/>
    </row>
    <row r="42" ht="14.25" customHeight="1">
      <c r="B42" s="13"/>
      <c r="F42" s="36"/>
      <c r="I42" s="14"/>
    </row>
    <row r="43" ht="14.25" customHeight="1">
      <c r="B43" s="13"/>
      <c r="C43" s="32" t="s">
        <v>42</v>
      </c>
      <c r="D43" s="37" t="s">
        <v>43</v>
      </c>
      <c r="I43" s="14"/>
      <c r="Q43" s="38"/>
    </row>
    <row r="44" ht="14.25" customHeight="1">
      <c r="B44" s="13"/>
      <c r="I44" s="14"/>
      <c r="K44" s="39" t="s">
        <v>44</v>
      </c>
    </row>
    <row r="45" ht="14.25" customHeight="1">
      <c r="B45" s="13"/>
      <c r="C45" s="40" t="s">
        <v>45</v>
      </c>
      <c r="D45" s="40" t="s">
        <v>46</v>
      </c>
      <c r="E45" s="40" t="s">
        <v>47</v>
      </c>
      <c r="F45" s="40" t="s">
        <v>48</v>
      </c>
      <c r="G45" s="40" t="s">
        <v>49</v>
      </c>
      <c r="H45" s="40" t="s">
        <v>50</v>
      </c>
      <c r="I45" s="14"/>
      <c r="K45" s="40" t="s">
        <v>45</v>
      </c>
      <c r="L45" s="40" t="s">
        <v>46</v>
      </c>
      <c r="M45" s="40" t="s">
        <v>47</v>
      </c>
      <c r="N45" s="40" t="s">
        <v>48</v>
      </c>
      <c r="O45" s="40" t="s">
        <v>49</v>
      </c>
      <c r="P45" s="40" t="s">
        <v>50</v>
      </c>
      <c r="Q45" s="41" t="s">
        <v>51</v>
      </c>
      <c r="R45" s="41" t="s">
        <v>52</v>
      </c>
      <c r="S45" s="41" t="s">
        <v>53</v>
      </c>
      <c r="T45" s="42" t="s">
        <v>54</v>
      </c>
      <c r="U45" s="42" t="s">
        <v>55</v>
      </c>
    </row>
    <row r="46" ht="14.25" customHeight="1">
      <c r="B46" s="13"/>
      <c r="C46" s="43">
        <v>150.0</v>
      </c>
      <c r="D46" s="43" t="s">
        <v>56</v>
      </c>
      <c r="E46" s="43">
        <v>7.21545E7</v>
      </c>
      <c r="F46" s="43" t="s">
        <v>57</v>
      </c>
      <c r="G46" s="44">
        <v>150.0</v>
      </c>
      <c r="H46" s="44">
        <f t="shared" ref="H46:H48" si="1">C46*G46</f>
        <v>22500</v>
      </c>
      <c r="I46" s="14"/>
      <c r="J46" s="45"/>
      <c r="K46" s="43">
        <v>150.0</v>
      </c>
      <c r="L46" s="43" t="s">
        <v>56</v>
      </c>
      <c r="M46" s="43">
        <v>7.21545E7</v>
      </c>
      <c r="N46" s="43" t="s">
        <v>57</v>
      </c>
      <c r="O46" s="44">
        <v>150.0</v>
      </c>
      <c r="P46" s="44">
        <f t="shared" ref="P46:P48" si="2">K46*O46</f>
        <v>22500</v>
      </c>
      <c r="Q46" s="46">
        <f t="shared" ref="Q46:Q48" si="3">P46/$P$57</f>
        <v>0.3103448276</v>
      </c>
      <c r="R46" s="38">
        <f t="shared" ref="R46:R48" si="4">$O$40*Q46</f>
        <v>1723.344828</v>
      </c>
      <c r="S46" s="38">
        <f t="shared" ref="S46:S48" si="5">R46/K46</f>
        <v>11.48896552</v>
      </c>
      <c r="T46" s="47">
        <f t="shared" ref="T46:T48" si="6">O46+S46</f>
        <v>161.4889655</v>
      </c>
      <c r="U46" s="48">
        <f t="shared" ref="U46:U48" si="7">K46*T46</f>
        <v>24223.34483</v>
      </c>
    </row>
    <row r="47" ht="14.25" customHeight="1">
      <c r="B47" s="13"/>
      <c r="C47" s="43">
        <v>300.0</v>
      </c>
      <c r="D47" s="43" t="s">
        <v>56</v>
      </c>
      <c r="E47" s="43">
        <v>7.21545E7</v>
      </c>
      <c r="F47" s="43" t="s">
        <v>58</v>
      </c>
      <c r="G47" s="44">
        <v>100.0</v>
      </c>
      <c r="H47" s="44">
        <f t="shared" si="1"/>
        <v>30000</v>
      </c>
      <c r="I47" s="14"/>
      <c r="J47" s="45"/>
      <c r="K47" s="43">
        <v>300.0</v>
      </c>
      <c r="L47" s="43" t="s">
        <v>56</v>
      </c>
      <c r="M47" s="43">
        <v>7.21545E7</v>
      </c>
      <c r="N47" s="43" t="s">
        <v>58</v>
      </c>
      <c r="O47" s="44">
        <v>100.0</v>
      </c>
      <c r="P47" s="44">
        <f t="shared" si="2"/>
        <v>30000</v>
      </c>
      <c r="Q47" s="46">
        <f t="shared" si="3"/>
        <v>0.4137931034</v>
      </c>
      <c r="R47" s="38">
        <f t="shared" si="4"/>
        <v>2297.793103</v>
      </c>
      <c r="S47" s="38">
        <f t="shared" si="5"/>
        <v>7.659310345</v>
      </c>
      <c r="T47" s="47">
        <f t="shared" si="6"/>
        <v>107.6593103</v>
      </c>
      <c r="U47" s="48">
        <f t="shared" si="7"/>
        <v>32297.7931</v>
      </c>
    </row>
    <row r="48" ht="14.25" customHeight="1">
      <c r="B48" s="13"/>
      <c r="C48" s="43">
        <v>100.0</v>
      </c>
      <c r="D48" s="43" t="s">
        <v>56</v>
      </c>
      <c r="E48" s="43">
        <v>7.21545E7</v>
      </c>
      <c r="F48" s="43" t="s">
        <v>59</v>
      </c>
      <c r="G48" s="44">
        <v>200.0</v>
      </c>
      <c r="H48" s="44">
        <f t="shared" si="1"/>
        <v>20000</v>
      </c>
      <c r="I48" s="14"/>
      <c r="J48" s="45"/>
      <c r="K48" s="43">
        <v>100.0</v>
      </c>
      <c r="L48" s="43" t="s">
        <v>56</v>
      </c>
      <c r="M48" s="43">
        <v>7.21545E7</v>
      </c>
      <c r="N48" s="43" t="s">
        <v>59</v>
      </c>
      <c r="O48" s="44">
        <v>200.0</v>
      </c>
      <c r="P48" s="44">
        <f t="shared" si="2"/>
        <v>20000</v>
      </c>
      <c r="Q48" s="46">
        <f t="shared" si="3"/>
        <v>0.275862069</v>
      </c>
      <c r="R48" s="38">
        <f t="shared" si="4"/>
        <v>1531.862069</v>
      </c>
      <c r="S48" s="38">
        <f t="shared" si="5"/>
        <v>15.31862069</v>
      </c>
      <c r="T48" s="47">
        <f t="shared" si="6"/>
        <v>215.3186207</v>
      </c>
      <c r="U48" s="48">
        <f t="shared" si="7"/>
        <v>21531.86207</v>
      </c>
    </row>
    <row r="49" ht="14.25" customHeight="1">
      <c r="B49" s="13"/>
      <c r="C49" s="43"/>
      <c r="D49" s="43"/>
      <c r="E49" s="43"/>
      <c r="F49" s="43"/>
      <c r="G49" s="44"/>
      <c r="H49" s="44"/>
      <c r="I49" s="14"/>
      <c r="J49" s="45"/>
      <c r="K49" s="43">
        <f>SUM(K46:K48)</f>
        <v>550</v>
      </c>
      <c r="L49" s="43"/>
      <c r="M49" s="43"/>
      <c r="N49" s="43"/>
      <c r="O49" s="44"/>
      <c r="P49" s="44"/>
    </row>
    <row r="50" ht="14.25" customHeight="1">
      <c r="B50" s="13"/>
      <c r="C50" s="43"/>
      <c r="D50" s="43"/>
      <c r="E50" s="43"/>
      <c r="F50" s="43"/>
      <c r="G50" s="44"/>
      <c r="H50" s="44"/>
      <c r="I50" s="14"/>
      <c r="K50" s="43"/>
      <c r="L50" s="43"/>
      <c r="M50" s="43"/>
      <c r="N50" s="43"/>
      <c r="O50" s="44"/>
      <c r="P50" s="44"/>
      <c r="U50" s="48">
        <f>SUM(U46:U48)</f>
        <v>78053</v>
      </c>
    </row>
    <row r="51" ht="14.25" customHeight="1">
      <c r="B51" s="13"/>
      <c r="C51" s="43"/>
      <c r="D51" s="43"/>
      <c r="E51" s="43"/>
      <c r="F51" s="43"/>
      <c r="G51" s="44"/>
      <c r="H51" s="44"/>
      <c r="I51" s="14"/>
      <c r="K51" s="43"/>
      <c r="L51" s="43"/>
      <c r="M51" s="43"/>
      <c r="N51" s="43"/>
      <c r="O51" s="44"/>
      <c r="P51" s="44"/>
    </row>
    <row r="52" ht="14.25" customHeight="1">
      <c r="B52" s="13"/>
      <c r="C52" s="43"/>
      <c r="D52" s="43"/>
      <c r="E52" s="43"/>
      <c r="F52" s="43"/>
      <c r="G52" s="44"/>
      <c r="H52" s="44"/>
      <c r="I52" s="14"/>
      <c r="K52" s="43"/>
      <c r="L52" s="43"/>
      <c r="M52" s="43"/>
      <c r="N52" s="43"/>
      <c r="O52" s="44"/>
      <c r="P52" s="44"/>
      <c r="Q52" s="49"/>
    </row>
    <row r="53" ht="14.25" customHeight="1">
      <c r="B53" s="13"/>
      <c r="C53" s="43"/>
      <c r="D53" s="43"/>
      <c r="E53" s="43"/>
      <c r="F53" s="43"/>
      <c r="G53" s="44"/>
      <c r="H53" s="44"/>
      <c r="I53" s="14"/>
      <c r="K53" s="43"/>
      <c r="L53" s="43"/>
      <c r="M53" s="43"/>
      <c r="N53" s="43"/>
      <c r="O53" s="44"/>
      <c r="P53" s="44"/>
      <c r="Q53" s="49"/>
    </row>
    <row r="54" ht="14.25" customHeight="1">
      <c r="B54" s="13"/>
      <c r="C54" s="43"/>
      <c r="D54" s="43"/>
      <c r="E54" s="43"/>
      <c r="F54" s="43"/>
      <c r="G54" s="44"/>
      <c r="H54" s="44"/>
      <c r="I54" s="14"/>
      <c r="K54" s="43"/>
      <c r="L54" s="43"/>
      <c r="M54" s="43"/>
      <c r="N54" s="43"/>
      <c r="O54" s="44"/>
      <c r="P54" s="44"/>
      <c r="Q54" s="49"/>
    </row>
    <row r="55" ht="14.25" customHeight="1">
      <c r="B55" s="13"/>
      <c r="C55" s="43"/>
      <c r="D55" s="43"/>
      <c r="E55" s="43"/>
      <c r="F55" s="43"/>
      <c r="G55" s="44"/>
      <c r="H55" s="44"/>
      <c r="I55" s="14"/>
      <c r="K55" s="43"/>
      <c r="L55" s="43"/>
      <c r="M55" s="43"/>
      <c r="N55" s="43"/>
      <c r="O55" s="44"/>
      <c r="P55" s="44"/>
      <c r="Q55" s="49"/>
    </row>
    <row r="56" ht="14.25" customHeight="1">
      <c r="B56" s="13"/>
      <c r="C56" s="43"/>
      <c r="D56" s="43"/>
      <c r="E56" s="43"/>
      <c r="F56" s="43"/>
      <c r="G56" s="50"/>
      <c r="H56" s="50"/>
      <c r="I56" s="14"/>
      <c r="K56" s="43"/>
      <c r="L56" s="43"/>
      <c r="M56" s="43"/>
      <c r="N56" s="43"/>
      <c r="O56" s="50"/>
      <c r="P56" s="50"/>
      <c r="Q56" s="49"/>
    </row>
    <row r="57" ht="14.25" customHeight="1">
      <c r="B57" s="13"/>
      <c r="G57" s="51" t="s">
        <v>60</v>
      </c>
      <c r="H57" s="52">
        <f>SUM(H46:H56)</f>
        <v>72500</v>
      </c>
      <c r="I57" s="14"/>
      <c r="O57" s="51" t="s">
        <v>60</v>
      </c>
      <c r="P57" s="52">
        <f>SUM(P46:P56)</f>
        <v>72500</v>
      </c>
      <c r="Q57" s="53"/>
    </row>
    <row r="58" ht="14.25" customHeight="1">
      <c r="B58" s="13"/>
      <c r="C58" s="51" t="s">
        <v>61</v>
      </c>
      <c r="G58" s="51" t="s">
        <v>62</v>
      </c>
      <c r="H58" s="54">
        <v>0.0</v>
      </c>
      <c r="I58" s="14"/>
      <c r="K58" s="51" t="s">
        <v>61</v>
      </c>
      <c r="O58" s="51" t="s">
        <v>62</v>
      </c>
      <c r="P58" s="52">
        <v>0.0</v>
      </c>
      <c r="Q58" s="53"/>
    </row>
    <row r="59" ht="14.25" customHeight="1">
      <c r="B59" s="13"/>
      <c r="C59" s="55"/>
      <c r="D59" s="56"/>
      <c r="E59" s="56"/>
      <c r="F59" s="57"/>
      <c r="G59" s="51" t="s">
        <v>60</v>
      </c>
      <c r="H59" s="52">
        <f>H57-H58</f>
        <v>72500</v>
      </c>
      <c r="I59" s="14"/>
      <c r="K59" s="55"/>
      <c r="L59" s="56"/>
      <c r="M59" s="56"/>
      <c r="N59" s="57"/>
      <c r="O59" s="51" t="s">
        <v>60</v>
      </c>
      <c r="P59" s="52">
        <f>P57-P58</f>
        <v>72500</v>
      </c>
      <c r="Q59" s="53"/>
    </row>
    <row r="60" ht="14.25" customHeight="1">
      <c r="B60" s="13"/>
      <c r="C60" s="58"/>
      <c r="D60" s="59"/>
      <c r="E60" s="59"/>
      <c r="F60" s="60"/>
      <c r="G60" s="51" t="s">
        <v>63</v>
      </c>
      <c r="H60" s="52">
        <f>H59*0.16</f>
        <v>11600</v>
      </c>
      <c r="I60" s="14"/>
      <c r="K60" s="58"/>
      <c r="L60" s="59"/>
      <c r="M60" s="59"/>
      <c r="N60" s="60"/>
      <c r="O60" s="51" t="s">
        <v>63</v>
      </c>
      <c r="P60" s="52">
        <f>P59*0.16</f>
        <v>11600</v>
      </c>
      <c r="Q60" s="53"/>
    </row>
    <row r="61" ht="14.25" customHeight="1">
      <c r="B61" s="13"/>
      <c r="G61" s="61" t="s">
        <v>53</v>
      </c>
      <c r="H61" s="62">
        <f>H59+H60</f>
        <v>84100</v>
      </c>
      <c r="I61" s="14"/>
      <c r="O61" s="61" t="s">
        <v>53</v>
      </c>
      <c r="P61" s="62">
        <f>P59+P60</f>
        <v>84100</v>
      </c>
      <c r="Q61" s="63"/>
    </row>
    <row r="62" ht="14.25" customHeight="1">
      <c r="B62" s="13"/>
      <c r="I62" s="14"/>
    </row>
    <row r="63" ht="14.25" customHeight="1">
      <c r="B63" s="13"/>
      <c r="C63" s="64"/>
      <c r="D63" s="65"/>
      <c r="E63" s="66" t="s">
        <v>64</v>
      </c>
      <c r="F63" s="67"/>
      <c r="G63" s="67"/>
      <c r="H63" s="68"/>
      <c r="I63" s="14"/>
      <c r="K63" s="39" t="s">
        <v>65</v>
      </c>
    </row>
    <row r="64" ht="14.25" customHeight="1">
      <c r="B64" s="13"/>
      <c r="C64" s="69"/>
      <c r="D64" s="70"/>
      <c r="E64" s="64"/>
      <c r="F64" s="71"/>
      <c r="G64" s="71"/>
      <c r="H64" s="65"/>
      <c r="I64" s="14"/>
      <c r="K64" s="40" t="s">
        <v>50</v>
      </c>
      <c r="L64" s="40" t="s">
        <v>66</v>
      </c>
      <c r="M64" s="72" t="s">
        <v>67</v>
      </c>
      <c r="N64" s="72"/>
    </row>
    <row r="65" ht="14.25" customHeight="1">
      <c r="B65" s="13"/>
      <c r="C65" s="69"/>
      <c r="D65" s="70"/>
      <c r="E65" s="69"/>
      <c r="H65" s="70"/>
      <c r="I65" s="14"/>
      <c r="J65" s="43" t="s">
        <v>57</v>
      </c>
      <c r="K65" s="44">
        <f t="shared" ref="K65:K67" si="8">P46</f>
        <v>22500</v>
      </c>
      <c r="L65" s="44">
        <v>72500.0</v>
      </c>
      <c r="M65" s="73">
        <f t="shared" ref="M65:M67" si="9">K65/L65</f>
        <v>0.3103448276</v>
      </c>
      <c r="N65" s="74"/>
    </row>
    <row r="66" ht="14.25" customHeight="1">
      <c r="B66" s="13"/>
      <c r="C66" s="69"/>
      <c r="D66" s="70"/>
      <c r="E66" s="69"/>
      <c r="H66" s="70"/>
      <c r="I66" s="14"/>
      <c r="J66" s="43" t="s">
        <v>58</v>
      </c>
      <c r="K66" s="44">
        <f t="shared" si="8"/>
        <v>30000</v>
      </c>
      <c r="L66" s="44">
        <v>72500.0</v>
      </c>
      <c r="M66" s="73">
        <f t="shared" si="9"/>
        <v>0.4137931034</v>
      </c>
      <c r="N66" s="74"/>
    </row>
    <row r="67" ht="14.25" customHeight="1">
      <c r="B67" s="13"/>
      <c r="C67" s="69"/>
      <c r="D67" s="70"/>
      <c r="E67" s="69"/>
      <c r="H67" s="70"/>
      <c r="I67" s="14"/>
      <c r="J67" s="43" t="s">
        <v>59</v>
      </c>
      <c r="K67" s="44">
        <f t="shared" si="8"/>
        <v>20000</v>
      </c>
      <c r="L67" s="44">
        <v>72500.0</v>
      </c>
      <c r="M67" s="73">
        <f t="shared" si="9"/>
        <v>0.275862069</v>
      </c>
      <c r="N67" s="74"/>
    </row>
    <row r="68" ht="14.25" customHeight="1">
      <c r="B68" s="13"/>
      <c r="C68" s="69"/>
      <c r="D68" s="70"/>
      <c r="E68" s="75"/>
      <c r="F68" s="76"/>
      <c r="G68" s="76"/>
      <c r="H68" s="18"/>
      <c r="I68" s="14"/>
      <c r="K68" s="49"/>
      <c r="M68" s="77">
        <f>SUM(M65:M67)</f>
        <v>1</v>
      </c>
    </row>
    <row r="69" ht="14.25" customHeight="1">
      <c r="B69" s="13"/>
      <c r="C69" s="75"/>
      <c r="D69" s="18"/>
      <c r="E69" s="66" t="s">
        <v>68</v>
      </c>
      <c r="F69" s="67"/>
      <c r="G69" s="67"/>
      <c r="H69" s="68"/>
      <c r="I69" s="14"/>
      <c r="K69" s="49" t="s">
        <v>69</v>
      </c>
    </row>
    <row r="70" ht="14.25" customHeight="1">
      <c r="B70" s="13"/>
      <c r="E70" s="64"/>
      <c r="F70" s="71"/>
      <c r="G70" s="71"/>
      <c r="H70" s="65"/>
      <c r="I70" s="14"/>
      <c r="K70" s="73" t="s">
        <v>67</v>
      </c>
      <c r="L70" s="40" t="s">
        <v>70</v>
      </c>
      <c r="M70" s="40"/>
      <c r="N70" s="40" t="s">
        <v>45</v>
      </c>
      <c r="O70" s="40" t="s">
        <v>53</v>
      </c>
    </row>
    <row r="71" ht="14.25" customHeight="1">
      <c r="B71" s="13"/>
      <c r="E71" s="69"/>
      <c r="H71" s="70"/>
      <c r="I71" s="14"/>
      <c r="J71" s="43" t="s">
        <v>57</v>
      </c>
      <c r="K71" s="73">
        <v>0.3103448275862069</v>
      </c>
      <c r="L71" s="44">
        <f>K71*L74</f>
        <v>1723.344828</v>
      </c>
      <c r="M71" s="44"/>
      <c r="N71" s="43">
        <v>150.0</v>
      </c>
      <c r="O71" s="44">
        <f t="shared" ref="O71:O73" si="10">L71/N71</f>
        <v>11.48896552</v>
      </c>
      <c r="P71" s="47">
        <f t="shared" ref="P71:P73" si="11">O71+O46</f>
        <v>161.4889655</v>
      </c>
    </row>
    <row r="72" ht="14.25" customHeight="1">
      <c r="B72" s="13"/>
      <c r="E72" s="75"/>
      <c r="F72" s="76"/>
      <c r="G72" s="76"/>
      <c r="H72" s="18"/>
      <c r="I72" s="14"/>
      <c r="J72" s="43" t="s">
        <v>58</v>
      </c>
      <c r="K72" s="73">
        <v>0.41379310344827586</v>
      </c>
      <c r="L72" s="44">
        <f>K72*L74</f>
        <v>2297.793103</v>
      </c>
      <c r="M72" s="44"/>
      <c r="N72" s="43">
        <v>300.0</v>
      </c>
      <c r="O72" s="44">
        <f t="shared" si="10"/>
        <v>7.659310345</v>
      </c>
      <c r="P72" s="47">
        <f t="shared" si="11"/>
        <v>107.6593103</v>
      </c>
    </row>
    <row r="73" ht="14.25" customHeight="1">
      <c r="B73" s="13"/>
      <c r="E73" s="66" t="s">
        <v>71</v>
      </c>
      <c r="F73" s="67"/>
      <c r="G73" s="67"/>
      <c r="H73" s="68"/>
      <c r="I73" s="14"/>
      <c r="J73" s="43" t="s">
        <v>59</v>
      </c>
      <c r="K73" s="73">
        <v>0.27586206896551724</v>
      </c>
      <c r="L73" s="44">
        <f>L74*K73</f>
        <v>1531.862069</v>
      </c>
      <c r="M73" s="44"/>
      <c r="N73" s="43">
        <v>100.0</v>
      </c>
      <c r="O73" s="44">
        <f t="shared" si="10"/>
        <v>15.31862069</v>
      </c>
      <c r="P73" s="47">
        <f t="shared" si="11"/>
        <v>215.3186207</v>
      </c>
    </row>
    <row r="74" ht="14.25" customHeight="1">
      <c r="B74" s="13"/>
      <c r="E74" s="64"/>
      <c r="F74" s="71"/>
      <c r="G74" s="71"/>
      <c r="H74" s="65"/>
      <c r="I74" s="14"/>
      <c r="L74" s="78">
        <v>5553.0</v>
      </c>
    </row>
    <row r="75" ht="14.25" customHeight="1">
      <c r="B75" s="13"/>
      <c r="E75" s="69"/>
      <c r="H75" s="70"/>
      <c r="I75" s="14"/>
      <c r="K75" s="39" t="s">
        <v>72</v>
      </c>
    </row>
    <row r="76" ht="14.25" customHeight="1">
      <c r="B76" s="13"/>
      <c r="E76" s="69"/>
      <c r="H76" s="70"/>
      <c r="I76" s="14"/>
    </row>
    <row r="77" ht="14.25" customHeight="1">
      <c r="B77" s="13"/>
      <c r="E77" s="75"/>
      <c r="F77" s="76"/>
      <c r="G77" s="76"/>
      <c r="H77" s="18"/>
      <c r="I77" s="14"/>
    </row>
    <row r="78" ht="14.25" customHeight="1">
      <c r="B78" s="79"/>
      <c r="C78" s="80"/>
      <c r="D78" s="80"/>
      <c r="E78" s="80"/>
      <c r="F78" s="80"/>
      <c r="G78" s="80"/>
      <c r="H78" s="80"/>
      <c r="I78" s="81"/>
    </row>
    <row r="79" ht="14.25" customHeight="1">
      <c r="K79" s="78"/>
      <c r="L79" s="43"/>
      <c r="M79" s="47"/>
      <c r="N79" s="78"/>
      <c r="P79" s="82"/>
      <c r="Q79" s="48"/>
      <c r="R79" s="83"/>
    </row>
    <row r="80" ht="14.25" customHeight="1">
      <c r="K80" s="78"/>
      <c r="L80" s="43"/>
      <c r="M80" s="47"/>
      <c r="N80" s="78"/>
      <c r="P80" s="82"/>
      <c r="Q80" s="48"/>
      <c r="R80" s="83"/>
    </row>
    <row r="81" ht="14.25" customHeight="1">
      <c r="J81" s="78"/>
      <c r="K81" s="78"/>
      <c r="L81" s="43"/>
      <c r="M81" s="47"/>
      <c r="N81" s="78"/>
      <c r="P81" s="82"/>
      <c r="Q81" s="48"/>
      <c r="R81" s="83"/>
    </row>
    <row r="82" ht="14.25" customHeight="1">
      <c r="J82" s="78"/>
      <c r="K82" s="78"/>
    </row>
    <row r="83" ht="14.25" customHeight="1">
      <c r="J83" s="78"/>
      <c r="K83" s="78"/>
    </row>
    <row r="84" ht="14.25" customHeight="1">
      <c r="J84" s="78"/>
    </row>
    <row r="85" ht="14.25" customHeight="1">
      <c r="J85" s="78"/>
    </row>
    <row r="86" ht="14.25" customHeight="1">
      <c r="J86" s="78"/>
    </row>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sheetData>
  <mergeCells count="18">
    <mergeCell ref="A11:K11"/>
    <mergeCell ref="A12:K12"/>
    <mergeCell ref="B18:E18"/>
    <mergeCell ref="G23:H23"/>
    <mergeCell ref="G24:H24"/>
    <mergeCell ref="F27:G27"/>
    <mergeCell ref="L28:N28"/>
    <mergeCell ref="E69:H69"/>
    <mergeCell ref="E70:H72"/>
    <mergeCell ref="E73:H73"/>
    <mergeCell ref="E74:H77"/>
    <mergeCell ref="C27:D27"/>
    <mergeCell ref="C34:D34"/>
    <mergeCell ref="C59:F60"/>
    <mergeCell ref="K59:N60"/>
    <mergeCell ref="C63:D69"/>
    <mergeCell ref="E63:H63"/>
    <mergeCell ref="E64:H68"/>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2025-03-16T16:46:00Z</dcterms:created>
  <dc:creator>Credito y cobranza .</dc:creator>
</cp:coreProperties>
</file>